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72" windowWidth="13260" windowHeight="7560"/>
  </bookViews>
  <sheets>
    <sheet name="Start Page - Table 1 - Table 1" sheetId="13" r:id="rId1"/>
    <sheet name="Month 1" sheetId="12" r:id="rId2"/>
    <sheet name="Month 2" sheetId="8" r:id="rId3"/>
    <sheet name="Month 3" sheetId="9" r:id="rId4"/>
    <sheet name="Month 4" sheetId="10" r:id="rId5"/>
    <sheet name="Compatibility Report" sheetId="11" state="hidden" r:id="rId6"/>
    <sheet name="Sheet1" sheetId="14" r:id="rId7"/>
  </sheets>
  <calcPr calcId="125725"/>
</workbook>
</file>

<file path=xl/calcChain.xml><?xml version="1.0" encoding="utf-8"?>
<calcChain xmlns="http://schemas.openxmlformats.org/spreadsheetml/2006/main">
  <c r="L38" i="12"/>
  <c r="L38" i="8"/>
  <c r="L38" i="9"/>
  <c r="L38" i="10"/>
  <c r="I38" i="12"/>
  <c r="I38" i="8"/>
  <c r="I38" i="9"/>
  <c r="I38" i="10"/>
  <c r="F38" i="12"/>
  <c r="F38" i="8"/>
  <c r="F38" i="9"/>
  <c r="F38" i="10"/>
  <c r="C38" i="12"/>
  <c r="C38" i="8"/>
  <c r="C38" i="9"/>
  <c r="C38" i="10"/>
  <c r="L28" i="12"/>
  <c r="L28" i="8"/>
  <c r="L28" i="9"/>
  <c r="L28" i="10"/>
  <c r="I28" i="12"/>
  <c r="I28" i="8"/>
  <c r="I28" i="9"/>
  <c r="I28" i="10"/>
  <c r="F28" i="12"/>
  <c r="F28" i="8"/>
  <c r="F28" i="9"/>
  <c r="F28" i="10"/>
  <c r="C28" i="12"/>
  <c r="C28" i="8"/>
  <c r="C28" i="9"/>
  <c r="C28" i="10"/>
  <c r="L18" i="12"/>
  <c r="L18" i="8"/>
  <c r="L18" i="9"/>
  <c r="L18" i="10"/>
  <c r="I18" i="12"/>
  <c r="I18" i="8"/>
  <c r="I18" i="9"/>
  <c r="I18" i="10"/>
  <c r="F18" i="12"/>
  <c r="F18" i="8"/>
  <c r="F18" i="9"/>
  <c r="F18" i="10"/>
  <c r="C18" i="12"/>
  <c r="C18" i="8"/>
  <c r="C18" i="9"/>
  <c r="C18" i="10"/>
  <c r="L8" i="12"/>
  <c r="L8" i="8"/>
  <c r="L8" i="9"/>
  <c r="L8" i="10"/>
  <c r="I8" i="12"/>
  <c r="I8" i="8"/>
  <c r="I8" i="9"/>
  <c r="I8" i="10"/>
  <c r="F8" i="12"/>
  <c r="F8" i="8"/>
  <c r="F8" i="9"/>
  <c r="F8" i="10"/>
  <c r="C8" i="12"/>
  <c r="C8" i="8"/>
  <c r="C8" i="9"/>
  <c r="C8" i="10"/>
  <c r="B39" i="12"/>
  <c r="B39" i="8" s="1"/>
  <c r="B39" i="9" s="1"/>
  <c r="B39" i="10" s="1"/>
  <c r="B29" i="12"/>
  <c r="B29" i="8" s="1"/>
  <c r="B29" i="9" s="1"/>
  <c r="B29" i="10" s="1"/>
  <c r="B19" i="12"/>
  <c r="B19" i="8" s="1"/>
  <c r="C19" s="1"/>
  <c r="J26" s="1"/>
  <c r="B9" i="12"/>
  <c r="B9" i="8" s="1"/>
  <c r="C19" i="12" l="1"/>
  <c r="I19" s="1"/>
  <c r="C39"/>
  <c r="I39" s="1"/>
  <c r="C9"/>
  <c r="F9" s="1"/>
  <c r="L19"/>
  <c r="F19"/>
  <c r="B9" i="9"/>
  <c r="B9" i="10" s="1"/>
  <c r="C9" i="8"/>
  <c r="J14" s="1"/>
  <c r="C29" i="12"/>
  <c r="J32" s="1"/>
  <c r="B19" i="9"/>
  <c r="B19" i="10" s="1"/>
  <c r="C19" s="1"/>
  <c r="C39" i="8"/>
  <c r="J46" s="1"/>
  <c r="C29"/>
  <c r="M36" s="1"/>
  <c r="D36" i="12"/>
  <c r="J26"/>
  <c r="J22"/>
  <c r="D22"/>
  <c r="G24"/>
  <c r="J23"/>
  <c r="D45"/>
  <c r="C29" i="10"/>
  <c r="J36" s="1"/>
  <c r="C29" i="9"/>
  <c r="D36" s="1"/>
  <c r="C39" i="10"/>
  <c r="J46" s="1"/>
  <c r="C39" i="9"/>
  <c r="D46" s="1"/>
  <c r="I19" i="8"/>
  <c r="D21"/>
  <c r="J21"/>
  <c r="G22"/>
  <c r="D23"/>
  <c r="J23"/>
  <c r="G24"/>
  <c r="M24"/>
  <c r="G25"/>
  <c r="M25"/>
  <c r="G26"/>
  <c r="M26"/>
  <c r="M45"/>
  <c r="F19"/>
  <c r="L19"/>
  <c r="G21"/>
  <c r="D22"/>
  <c r="J22"/>
  <c r="G23"/>
  <c r="D24"/>
  <c r="J24"/>
  <c r="D25"/>
  <c r="J25"/>
  <c r="D26"/>
  <c r="D46"/>
  <c r="J21" i="12" l="1"/>
  <c r="G26"/>
  <c r="D25"/>
  <c r="D21"/>
  <c r="M25"/>
  <c r="J24"/>
  <c r="D23"/>
  <c r="G25"/>
  <c r="G21"/>
  <c r="D24"/>
  <c r="D26"/>
  <c r="G22"/>
  <c r="M24"/>
  <c r="M26"/>
  <c r="G23"/>
  <c r="J25"/>
  <c r="G46"/>
  <c r="J41"/>
  <c r="D31" i="8"/>
  <c r="J33"/>
  <c r="D34"/>
  <c r="J36"/>
  <c r="M35"/>
  <c r="G34"/>
  <c r="M34"/>
  <c r="G32"/>
  <c r="G12"/>
  <c r="G35"/>
  <c r="D33"/>
  <c r="I29"/>
  <c r="M14"/>
  <c r="J12"/>
  <c r="D33" i="12"/>
  <c r="G36" i="8"/>
  <c r="J31"/>
  <c r="J35"/>
  <c r="G13"/>
  <c r="G31" i="12"/>
  <c r="G16" i="8"/>
  <c r="G14"/>
  <c r="J11"/>
  <c r="D15"/>
  <c r="J15"/>
  <c r="G15"/>
  <c r="D13"/>
  <c r="I9"/>
  <c r="F9"/>
  <c r="L9"/>
  <c r="M15"/>
  <c r="J13"/>
  <c r="D11"/>
  <c r="G11"/>
  <c r="D16"/>
  <c r="J16"/>
  <c r="L39" i="12"/>
  <c r="G41" i="8"/>
  <c r="D41"/>
  <c r="G44" i="12"/>
  <c r="J42"/>
  <c r="D41"/>
  <c r="M45"/>
  <c r="J44"/>
  <c r="D44" i="8"/>
  <c r="J43"/>
  <c r="J43" i="12"/>
  <c r="D42"/>
  <c r="J46"/>
  <c r="D43"/>
  <c r="G45"/>
  <c r="G41"/>
  <c r="D44"/>
  <c r="D46"/>
  <c r="F39"/>
  <c r="G42"/>
  <c r="M44"/>
  <c r="M46"/>
  <c r="G43"/>
  <c r="J45"/>
  <c r="J31"/>
  <c r="G36"/>
  <c r="D35"/>
  <c r="G35"/>
  <c r="D34"/>
  <c r="G34"/>
  <c r="D11"/>
  <c r="J13"/>
  <c r="M15"/>
  <c r="D12"/>
  <c r="J16"/>
  <c r="D13"/>
  <c r="G15"/>
  <c r="G11"/>
  <c r="D14"/>
  <c r="D16"/>
  <c r="L9"/>
  <c r="D14" i="8"/>
  <c r="D12"/>
  <c r="G12" i="12"/>
  <c r="M14"/>
  <c r="M16"/>
  <c r="G13"/>
  <c r="J15"/>
  <c r="J14"/>
  <c r="J11"/>
  <c r="G14"/>
  <c r="G16"/>
  <c r="J12"/>
  <c r="D15"/>
  <c r="M16" i="8"/>
  <c r="D32"/>
  <c r="I9" i="12"/>
  <c r="F29"/>
  <c r="L29"/>
  <c r="I29"/>
  <c r="D45" i="8"/>
  <c r="J42"/>
  <c r="F39"/>
  <c r="M46"/>
  <c r="M44"/>
  <c r="G42"/>
  <c r="D31" i="12"/>
  <c r="G32"/>
  <c r="J33"/>
  <c r="M34"/>
  <c r="M35"/>
  <c r="M36"/>
  <c r="D32"/>
  <c r="G33"/>
  <c r="J34"/>
  <c r="J35"/>
  <c r="J36"/>
  <c r="J34" i="8"/>
  <c r="D36"/>
  <c r="G42" i="9"/>
  <c r="G33" i="8"/>
  <c r="L29"/>
  <c r="D35"/>
  <c r="G31"/>
  <c r="J36" i="9"/>
  <c r="J32" i="8"/>
  <c r="F29"/>
  <c r="C19" i="9"/>
  <c r="I19" s="1"/>
  <c r="M46"/>
  <c r="D31"/>
  <c r="M35"/>
  <c r="M44"/>
  <c r="J42"/>
  <c r="D41"/>
  <c r="J43"/>
  <c r="M45"/>
  <c r="L39"/>
  <c r="D43" i="10"/>
  <c r="F39"/>
  <c r="D45"/>
  <c r="I39" i="9"/>
  <c r="J41"/>
  <c r="D43"/>
  <c r="G44"/>
  <c r="G45"/>
  <c r="G46"/>
  <c r="F39"/>
  <c r="G41"/>
  <c r="D44"/>
  <c r="D45"/>
  <c r="D42"/>
  <c r="G43"/>
  <c r="J44"/>
  <c r="J45"/>
  <c r="J26" i="10"/>
  <c r="F19"/>
  <c r="D25"/>
  <c r="D23"/>
  <c r="J46" i="9"/>
  <c r="J33"/>
  <c r="D32"/>
  <c r="J45" i="8"/>
  <c r="J44"/>
  <c r="G43"/>
  <c r="D42"/>
  <c r="L39"/>
  <c r="G46"/>
  <c r="G45"/>
  <c r="G44"/>
  <c r="D43"/>
  <c r="J41"/>
  <c r="I39"/>
  <c r="I39" i="10"/>
  <c r="G45"/>
  <c r="J42"/>
  <c r="I19"/>
  <c r="G25"/>
  <c r="J22"/>
  <c r="G35"/>
  <c r="I29"/>
  <c r="J32"/>
  <c r="D33"/>
  <c r="F29"/>
  <c r="D35"/>
  <c r="G32" i="9"/>
  <c r="M34"/>
  <c r="M36"/>
  <c r="J34"/>
  <c r="I29"/>
  <c r="J31"/>
  <c r="D33"/>
  <c r="G34"/>
  <c r="G35"/>
  <c r="G36"/>
  <c r="L29"/>
  <c r="G33"/>
  <c r="J35"/>
  <c r="J41" i="10"/>
  <c r="G44"/>
  <c r="G46"/>
  <c r="G41"/>
  <c r="D44"/>
  <c r="D46"/>
  <c r="J21"/>
  <c r="G24"/>
  <c r="G26"/>
  <c r="G21"/>
  <c r="D24"/>
  <c r="D26"/>
  <c r="J31"/>
  <c r="G34"/>
  <c r="G36"/>
  <c r="G31"/>
  <c r="D34"/>
  <c r="D36"/>
  <c r="F29" i="9"/>
  <c r="G31"/>
  <c r="J32"/>
  <c r="D34"/>
  <c r="D35"/>
  <c r="D41" i="10"/>
  <c r="G42"/>
  <c r="J43"/>
  <c r="M44"/>
  <c r="M45"/>
  <c r="M46"/>
  <c r="L39"/>
  <c r="D42"/>
  <c r="G43"/>
  <c r="J44"/>
  <c r="J45"/>
  <c r="D21"/>
  <c r="G22"/>
  <c r="J23"/>
  <c r="M24"/>
  <c r="M25"/>
  <c r="M26"/>
  <c r="L19"/>
  <c r="D22"/>
  <c r="G23"/>
  <c r="J24"/>
  <c r="J25"/>
  <c r="D31"/>
  <c r="G32"/>
  <c r="J33"/>
  <c r="M34"/>
  <c r="M35"/>
  <c r="M36"/>
  <c r="L29"/>
  <c r="D32"/>
  <c r="G33"/>
  <c r="J34"/>
  <c r="J35"/>
  <c r="C9"/>
  <c r="C9" i="9"/>
  <c r="D25" l="1"/>
  <c r="F19"/>
  <c r="J24"/>
  <c r="M24"/>
  <c r="J22"/>
  <c r="G25"/>
  <c r="M26"/>
  <c r="J25"/>
  <c r="G22"/>
  <c r="G24"/>
  <c r="D24"/>
  <c r="G21"/>
  <c r="G26"/>
  <c r="J26"/>
  <c r="D22"/>
  <c r="L19"/>
  <c r="J23"/>
  <c r="M25"/>
  <c r="D21"/>
  <c r="G23"/>
  <c r="J21"/>
  <c r="D26"/>
  <c r="D23"/>
  <c r="J16"/>
  <c r="J15"/>
  <c r="J14"/>
  <c r="G13"/>
  <c r="D12"/>
  <c r="L9"/>
  <c r="M16"/>
  <c r="M15"/>
  <c r="M14"/>
  <c r="J13"/>
  <c r="G12"/>
  <c r="D11"/>
  <c r="D16"/>
  <c r="D15"/>
  <c r="D14"/>
  <c r="J12"/>
  <c r="G11"/>
  <c r="F9"/>
  <c r="G16"/>
  <c r="G15"/>
  <c r="G14"/>
  <c r="D13"/>
  <c r="J11"/>
  <c r="I9"/>
  <c r="J16" i="10"/>
  <c r="J15"/>
  <c r="J14"/>
  <c r="G13"/>
  <c r="D12"/>
  <c r="L9"/>
  <c r="M16"/>
  <c r="M15"/>
  <c r="M14"/>
  <c r="J13"/>
  <c r="G12"/>
  <c r="D11"/>
  <c r="D16"/>
  <c r="D15"/>
  <c r="D14"/>
  <c r="J12"/>
  <c r="G11"/>
  <c r="F9"/>
  <c r="G16"/>
  <c r="G15"/>
  <c r="G14"/>
  <c r="D13"/>
  <c r="J11"/>
  <c r="I9"/>
</calcChain>
</file>

<file path=xl/sharedStrings.xml><?xml version="1.0" encoding="utf-8"?>
<sst xmlns="http://schemas.openxmlformats.org/spreadsheetml/2006/main" count="397" uniqueCount="51">
  <si>
    <t>Week 1</t>
  </si>
  <si>
    <t>Reps</t>
  </si>
  <si>
    <t>Deadlift</t>
  </si>
  <si>
    <t>Weight</t>
  </si>
  <si>
    <t>Week 2</t>
  </si>
  <si>
    <t>Week 3</t>
  </si>
  <si>
    <t>Week 4</t>
  </si>
  <si>
    <t>5+</t>
  </si>
  <si>
    <t>MAX</t>
  </si>
  <si>
    <t>DELOAD</t>
  </si>
  <si>
    <t>Power Cleans</t>
  </si>
  <si>
    <t>The following features in this workbook are not supported by earlier versions of Excel. These features may be lost or degraded when you save this workbook in an earlier file format.</t>
  </si>
  <si>
    <t>Minor loss of fidelity</t>
  </si>
  <si>
    <t># of occurrences</t>
  </si>
  <si>
    <t>Some cells or styles in this workbook contain formatting that is not supported by the selected file format. These formats will be converted to the closest format available.</t>
  </si>
  <si>
    <t>WU</t>
  </si>
  <si>
    <t>WS</t>
  </si>
  <si>
    <t>Compatibility Report for 5-3-1-Program.xlsx</t>
  </si>
  <si>
    <t>Run on 4/28/2011 14:51</t>
  </si>
  <si>
    <t>3+</t>
  </si>
  <si>
    <t>1+</t>
  </si>
  <si>
    <t>CrossFit Fishers</t>
  </si>
  <si>
    <t>Implementation of the 5/3/1 Strength Program</t>
  </si>
  <si>
    <t>Start here:</t>
  </si>
  <si>
    <t>Week 5</t>
  </si>
  <si>
    <t>Week 6</t>
  </si>
  <si>
    <t>Week 7</t>
  </si>
  <si>
    <t>Week 8</t>
  </si>
  <si>
    <t>Week 9</t>
  </si>
  <si>
    <t>Week 10</t>
  </si>
  <si>
    <t>Week 11</t>
  </si>
  <si>
    <t>Week 12</t>
  </si>
  <si>
    <t>Week 13</t>
  </si>
  <si>
    <t>Week 14</t>
  </si>
  <si>
    <t>Week 15</t>
  </si>
  <si>
    <t>Week 16</t>
  </si>
  <si>
    <t>65% x 5 reps</t>
  </si>
  <si>
    <t>70% x 3 reps</t>
  </si>
  <si>
    <t>75% x 5 reps</t>
  </si>
  <si>
    <t>40% x 5 reps</t>
  </si>
  <si>
    <t>80% x 3 reps</t>
  </si>
  <si>
    <t>85% x 3 reps</t>
  </si>
  <si>
    <t>50% x 5 reps</t>
  </si>
  <si>
    <t xml:space="preserve">60% x 5 </t>
  </si>
  <si>
    <t xml:space="preserve">85% x 5 or more </t>
  </si>
  <si>
    <t xml:space="preserve">90% x 3 or more </t>
  </si>
  <si>
    <t xml:space="preserve">95% x 1 or more </t>
  </si>
  <si>
    <t>Push Press</t>
  </si>
  <si>
    <t xml:space="preserve">Enter your 1RM </t>
  </si>
  <si>
    <t xml:space="preserve">Enter your 1RM  </t>
  </si>
  <si>
    <t>Squat F/B/OH</t>
  </si>
</sst>
</file>

<file path=xl/styles.xml><?xml version="1.0" encoding="utf-8"?>
<styleSheet xmlns="http://schemas.openxmlformats.org/spreadsheetml/2006/main">
  <fonts count="14">
    <font>
      <sz val="11"/>
      <color theme="1"/>
      <name val="Calibri"/>
      <family val="2"/>
      <scheme val="minor"/>
    </font>
    <font>
      <b/>
      <sz val="11"/>
      <color theme="1"/>
      <name val="Calibri"/>
      <family val="2"/>
      <scheme val="minor"/>
    </font>
    <font>
      <sz val="11"/>
      <color theme="0"/>
      <name val="Calibri"/>
      <family val="2"/>
      <scheme val="minor"/>
    </font>
    <font>
      <b/>
      <i/>
      <sz val="11"/>
      <color theme="1"/>
      <name val="Calibri"/>
      <family val="2"/>
      <scheme val="minor"/>
    </font>
    <font>
      <b/>
      <sz val="12"/>
      <color theme="1"/>
      <name val="Calibri"/>
      <family val="2"/>
      <scheme val="minor"/>
    </font>
    <font>
      <sz val="12"/>
      <color theme="1"/>
      <name val="Calibri"/>
      <family val="2"/>
      <scheme val="minor"/>
    </font>
    <font>
      <sz val="11"/>
      <color indexed="8"/>
      <name val="Helvetica Neue"/>
    </font>
    <font>
      <sz val="24"/>
      <color indexed="9"/>
      <name val="Impact"/>
      <family val="2"/>
    </font>
    <font>
      <b/>
      <sz val="10"/>
      <color indexed="9"/>
      <name val="Helvetica Neue"/>
    </font>
    <font>
      <sz val="11"/>
      <color indexed="9"/>
      <name val="Helvetica Neue"/>
    </font>
    <font>
      <b/>
      <sz val="10"/>
      <color theme="1"/>
      <name val="Helvetica Neue"/>
    </font>
    <font>
      <sz val="10"/>
      <color theme="1"/>
      <name val="Helvetica Neue"/>
    </font>
    <font>
      <b/>
      <sz val="18"/>
      <color theme="1"/>
      <name val="Helvetica Neue"/>
    </font>
    <font>
      <b/>
      <i/>
      <sz val="12"/>
      <color theme="0"/>
      <name val="Helvetica Neue"/>
    </font>
  </fonts>
  <fills count="7">
    <fill>
      <patternFill patternType="none"/>
    </fill>
    <fill>
      <patternFill patternType="gray125"/>
    </fill>
    <fill>
      <patternFill patternType="solid">
        <fgColor rgb="FFC00000"/>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2" tint="-0.249977111117893"/>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s>
  <cellStyleXfs count="2">
    <xf numFmtId="0" fontId="0" fillId="0" borderId="0"/>
    <xf numFmtId="0" fontId="6" fillId="0" borderId="0" applyNumberFormat="0" applyFill="0" applyBorder="0" applyProtection="0">
      <alignment vertical="top"/>
    </xf>
  </cellStyleXfs>
  <cellXfs count="49">
    <xf numFmtId="0" fontId="0" fillId="0" borderId="0" xfId="0"/>
    <xf numFmtId="0" fontId="0" fillId="0" borderId="0" xfId="0" applyAlignment="1">
      <alignment horizontal="center"/>
    </xf>
    <xf numFmtId="0" fontId="0" fillId="0" borderId="0" xfId="0" applyAlignment="1">
      <alignment horizontal="right"/>
    </xf>
    <xf numFmtId="0" fontId="4" fillId="0" borderId="0" xfId="0" applyFont="1" applyFill="1" applyBorder="1" applyAlignment="1">
      <alignment horizontal="center"/>
    </xf>
    <xf numFmtId="0" fontId="1" fillId="0" borderId="0" xfId="0" applyFont="1" applyAlignment="1">
      <alignment horizontal="center"/>
    </xf>
    <xf numFmtId="0" fontId="5" fillId="0" borderId="0" xfId="0" applyFont="1"/>
    <xf numFmtId="0" fontId="1" fillId="0" borderId="0" xfId="0" applyNumberFormat="1" applyFont="1" applyAlignment="1">
      <alignment vertical="top" wrapText="1"/>
    </xf>
    <xf numFmtId="0" fontId="1" fillId="0" borderId="0" xfId="0" applyFont="1" applyAlignment="1">
      <alignment vertical="top" wrapText="1"/>
    </xf>
    <xf numFmtId="0" fontId="0" fillId="0" borderId="0" xfId="0" applyAlignment="1">
      <alignment vertical="top" wrapText="1"/>
    </xf>
    <xf numFmtId="0" fontId="0" fillId="0" borderId="0" xfId="0" applyNumberFormat="1" applyAlignment="1">
      <alignment vertical="top" wrapText="1"/>
    </xf>
    <xf numFmtId="0" fontId="0" fillId="0" borderId="2" xfId="0" applyNumberFormat="1" applyBorder="1" applyAlignment="1">
      <alignment vertical="top" wrapText="1"/>
    </xf>
    <xf numFmtId="0" fontId="0" fillId="0" borderId="3" xfId="0" applyBorder="1" applyAlignment="1">
      <alignment vertical="top" wrapText="1"/>
    </xf>
    <xf numFmtId="0" fontId="1" fillId="0" borderId="0" xfId="0" applyFont="1" applyAlignment="1">
      <alignment horizontal="center" vertical="top" wrapText="1"/>
    </xf>
    <xf numFmtId="0" fontId="0" fillId="0" borderId="0" xfId="0" applyAlignment="1">
      <alignment horizontal="center" vertical="top" wrapText="1"/>
    </xf>
    <xf numFmtId="0" fontId="1" fillId="0" borderId="0" xfId="0" applyNumberFormat="1" applyFont="1" applyAlignment="1">
      <alignment horizontal="center" vertical="top" wrapText="1"/>
    </xf>
    <xf numFmtId="0" fontId="0" fillId="0" borderId="3" xfId="0" applyBorder="1" applyAlignment="1">
      <alignment horizontal="center" vertical="top" wrapText="1"/>
    </xf>
    <xf numFmtId="0" fontId="0" fillId="0" borderId="4" xfId="0" applyBorder="1" applyAlignment="1">
      <alignment horizontal="center" vertical="top" wrapText="1"/>
    </xf>
    <xf numFmtId="0" fontId="1" fillId="0" borderId="0" xfId="0" applyFont="1" applyAlignment="1">
      <alignment horizontal="center"/>
    </xf>
    <xf numFmtId="0" fontId="9" fillId="0" borderId="0" xfId="1" applyNumberFormat="1" applyFont="1" applyAlignment="1">
      <alignment vertical="top"/>
    </xf>
    <xf numFmtId="0" fontId="10" fillId="0" borderId="0" xfId="1" applyNumberFormat="1" applyFont="1" applyFill="1" applyBorder="1" applyAlignment="1">
      <alignment horizontal="left" vertical="top" wrapText="1"/>
    </xf>
    <xf numFmtId="0" fontId="11" fillId="0" borderId="0" xfId="1" applyNumberFormat="1" applyFont="1" applyFill="1" applyBorder="1" applyAlignment="1">
      <alignment vertical="top"/>
    </xf>
    <xf numFmtId="0" fontId="10" fillId="0" borderId="6" xfId="1" applyNumberFormat="1" applyFont="1" applyFill="1" applyBorder="1" applyAlignment="1">
      <alignment horizontal="left" vertical="top" wrapText="1"/>
    </xf>
    <xf numFmtId="0" fontId="8" fillId="0" borderId="0" xfId="1" applyNumberFormat="1" applyFont="1" applyFill="1" applyBorder="1" applyAlignment="1">
      <alignment horizontal="center" vertical="top"/>
    </xf>
    <xf numFmtId="0" fontId="12" fillId="0" borderId="7" xfId="1" applyNumberFormat="1" applyFont="1" applyFill="1" applyBorder="1" applyAlignment="1">
      <alignment vertical="top"/>
    </xf>
    <xf numFmtId="0" fontId="13" fillId="2" borderId="1" xfId="1" applyNumberFormat="1" applyFont="1" applyFill="1" applyBorder="1" applyAlignment="1">
      <alignment horizontal="center" vertical="top" wrapText="1"/>
    </xf>
    <xf numFmtId="0" fontId="11" fillId="3" borderId="1" xfId="1" applyNumberFormat="1" applyFont="1" applyFill="1" applyBorder="1" applyAlignment="1" applyProtection="1">
      <alignment horizontal="center" vertical="top"/>
      <protection locked="0"/>
    </xf>
    <xf numFmtId="0" fontId="11" fillId="4" borderId="1" xfId="1" applyNumberFormat="1" applyFont="1" applyFill="1" applyBorder="1" applyAlignment="1" applyProtection="1">
      <alignment horizontal="center" vertical="top"/>
      <protection locked="0"/>
    </xf>
    <xf numFmtId="0" fontId="11" fillId="5" borderId="1" xfId="1" applyNumberFormat="1" applyFont="1" applyFill="1" applyBorder="1" applyAlignment="1" applyProtection="1">
      <alignment horizontal="center" vertical="top"/>
      <protection locked="0"/>
    </xf>
    <xf numFmtId="0" fontId="11" fillId="6" borderId="1" xfId="1" applyNumberFormat="1" applyFont="1" applyFill="1" applyBorder="1" applyAlignment="1" applyProtection="1">
      <alignment horizontal="center" vertical="top"/>
      <protection locked="0"/>
    </xf>
    <xf numFmtId="0" fontId="10" fillId="0" borderId="0" xfId="0" applyNumberFormat="1" applyFont="1" applyFill="1" applyBorder="1" applyAlignment="1"/>
    <xf numFmtId="0" fontId="0" fillId="0" borderId="0" xfId="0" applyFill="1"/>
    <xf numFmtId="0" fontId="1" fillId="0" borderId="0" xfId="0" applyFont="1" applyFill="1" applyAlignment="1">
      <alignment horizontal="center"/>
    </xf>
    <xf numFmtId="0" fontId="0" fillId="0" borderId="0" xfId="0" applyFill="1" applyAlignment="1">
      <alignment horizontal="center"/>
    </xf>
    <xf numFmtId="0" fontId="0" fillId="0" borderId="0" xfId="0" applyFill="1" applyAlignment="1">
      <alignment horizontal="right"/>
    </xf>
    <xf numFmtId="0" fontId="5" fillId="0" borderId="0" xfId="0" applyFont="1" applyFill="1"/>
    <xf numFmtId="0" fontId="4" fillId="0" borderId="0" xfId="0" applyFont="1" applyFill="1" applyAlignment="1">
      <alignment horizontal="center"/>
    </xf>
    <xf numFmtId="0" fontId="1" fillId="0" borderId="1" xfId="0" applyFont="1" applyFill="1" applyBorder="1" applyAlignment="1" applyProtection="1">
      <alignment horizontal="center"/>
      <protection locked="0"/>
    </xf>
    <xf numFmtId="0" fontId="3" fillId="0" borderId="0" xfId="0" applyFont="1" applyFill="1" applyAlignment="1">
      <alignment horizontal="center"/>
    </xf>
    <xf numFmtId="0" fontId="3" fillId="0" borderId="0" xfId="0" applyFont="1" applyFill="1" applyAlignment="1">
      <alignment horizontal="right"/>
    </xf>
    <xf numFmtId="0" fontId="1" fillId="0" borderId="5" xfId="0" applyFont="1" applyFill="1" applyBorder="1" applyAlignment="1">
      <alignment horizontal="center"/>
    </xf>
    <xf numFmtId="0" fontId="3" fillId="0" borderId="5" xfId="0" applyFont="1" applyFill="1" applyBorder="1" applyAlignment="1">
      <alignment horizontal="center"/>
    </xf>
    <xf numFmtId="0" fontId="3" fillId="0" borderId="5" xfId="0" applyFont="1" applyFill="1" applyBorder="1" applyAlignment="1">
      <alignment horizontal="right"/>
    </xf>
    <xf numFmtId="0" fontId="1" fillId="0" borderId="1" xfId="0" applyFont="1" applyFill="1" applyBorder="1" applyAlignment="1" applyProtection="1">
      <alignment horizontal="center"/>
    </xf>
    <xf numFmtId="0" fontId="12" fillId="0" borderId="0" xfId="1" applyNumberFormat="1" applyFont="1" applyFill="1" applyBorder="1" applyAlignment="1">
      <alignment vertical="top"/>
    </xf>
    <xf numFmtId="0" fontId="13" fillId="2" borderId="0" xfId="1" applyNumberFormat="1" applyFont="1" applyFill="1" applyBorder="1" applyAlignment="1">
      <alignment horizontal="center" vertical="top" wrapText="1"/>
    </xf>
    <xf numFmtId="0" fontId="7" fillId="2" borderId="0" xfId="1" applyNumberFormat="1" applyFont="1" applyFill="1" applyBorder="1" applyAlignment="1">
      <alignment horizontal="center" vertical="top"/>
    </xf>
    <xf numFmtId="0" fontId="4" fillId="0" borderId="0" xfId="0" applyFont="1" applyFill="1" applyAlignment="1">
      <alignment horizontal="center"/>
    </xf>
    <xf numFmtId="0" fontId="1" fillId="0" borderId="0" xfId="0" applyFont="1" applyFill="1" applyAlignment="1">
      <alignment horizontal="center"/>
    </xf>
    <xf numFmtId="0" fontId="2" fillId="0" borderId="0" xfId="0" applyFont="1" applyFill="1" applyAlignment="1">
      <alignment horizontal="center"/>
    </xf>
  </cellXfs>
  <cellStyles count="2">
    <cellStyle name="Normal" xfId="0" builtinId="0"/>
    <cellStyle name="Normal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F10"/>
  <sheetViews>
    <sheetView showGridLines="0" tabSelected="1" workbookViewId="0">
      <selection activeCell="C6" sqref="C6"/>
    </sheetView>
  </sheetViews>
  <sheetFormatPr defaultColWidth="11.6640625" defaultRowHeight="20.100000000000001" customHeight="1"/>
  <cols>
    <col min="1" max="2" width="15.109375" style="18" customWidth="1"/>
    <col min="3" max="257" width="11.6640625" style="18"/>
    <col min="258" max="258" width="32.33203125" style="18" customWidth="1"/>
    <col min="259" max="513" width="11.6640625" style="18"/>
    <col min="514" max="514" width="32.33203125" style="18" customWidth="1"/>
    <col min="515" max="769" width="11.6640625" style="18"/>
    <col min="770" max="770" width="32.33203125" style="18" customWidth="1"/>
    <col min="771" max="1025" width="11.6640625" style="18"/>
    <col min="1026" max="1026" width="32.33203125" style="18" customWidth="1"/>
    <col min="1027" max="1281" width="11.6640625" style="18"/>
    <col min="1282" max="1282" width="32.33203125" style="18" customWidth="1"/>
    <col min="1283" max="1537" width="11.6640625" style="18"/>
    <col min="1538" max="1538" width="32.33203125" style="18" customWidth="1"/>
    <col min="1539" max="1793" width="11.6640625" style="18"/>
    <col min="1794" max="1794" width="32.33203125" style="18" customWidth="1"/>
    <col min="1795" max="2049" width="11.6640625" style="18"/>
    <col min="2050" max="2050" width="32.33203125" style="18" customWidth="1"/>
    <col min="2051" max="2305" width="11.6640625" style="18"/>
    <col min="2306" max="2306" width="32.33203125" style="18" customWidth="1"/>
    <col min="2307" max="2561" width="11.6640625" style="18"/>
    <col min="2562" max="2562" width="32.33203125" style="18" customWidth="1"/>
    <col min="2563" max="2817" width="11.6640625" style="18"/>
    <col min="2818" max="2818" width="32.33203125" style="18" customWidth="1"/>
    <col min="2819" max="3073" width="11.6640625" style="18"/>
    <col min="3074" max="3074" width="32.33203125" style="18" customWidth="1"/>
    <col min="3075" max="3329" width="11.6640625" style="18"/>
    <col min="3330" max="3330" width="32.33203125" style="18" customWidth="1"/>
    <col min="3331" max="3585" width="11.6640625" style="18"/>
    <col min="3586" max="3586" width="32.33203125" style="18" customWidth="1"/>
    <col min="3587" max="3841" width="11.6640625" style="18"/>
    <col min="3842" max="3842" width="32.33203125" style="18" customWidth="1"/>
    <col min="3843" max="4097" width="11.6640625" style="18"/>
    <col min="4098" max="4098" width="32.33203125" style="18" customWidth="1"/>
    <col min="4099" max="4353" width="11.6640625" style="18"/>
    <col min="4354" max="4354" width="32.33203125" style="18" customWidth="1"/>
    <col min="4355" max="4609" width="11.6640625" style="18"/>
    <col min="4610" max="4610" width="32.33203125" style="18" customWidth="1"/>
    <col min="4611" max="4865" width="11.6640625" style="18"/>
    <col min="4866" max="4866" width="32.33203125" style="18" customWidth="1"/>
    <col min="4867" max="5121" width="11.6640625" style="18"/>
    <col min="5122" max="5122" width="32.33203125" style="18" customWidth="1"/>
    <col min="5123" max="5377" width="11.6640625" style="18"/>
    <col min="5378" max="5378" width="32.33203125" style="18" customWidth="1"/>
    <col min="5379" max="5633" width="11.6640625" style="18"/>
    <col min="5634" max="5634" width="32.33203125" style="18" customWidth="1"/>
    <col min="5635" max="5889" width="11.6640625" style="18"/>
    <col min="5890" max="5890" width="32.33203125" style="18" customWidth="1"/>
    <col min="5891" max="6145" width="11.6640625" style="18"/>
    <col min="6146" max="6146" width="32.33203125" style="18" customWidth="1"/>
    <col min="6147" max="6401" width="11.6640625" style="18"/>
    <col min="6402" max="6402" width="32.33203125" style="18" customWidth="1"/>
    <col min="6403" max="6657" width="11.6640625" style="18"/>
    <col min="6658" max="6658" width="32.33203125" style="18" customWidth="1"/>
    <col min="6659" max="6913" width="11.6640625" style="18"/>
    <col min="6914" max="6914" width="32.33203125" style="18" customWidth="1"/>
    <col min="6915" max="7169" width="11.6640625" style="18"/>
    <col min="7170" max="7170" width="32.33203125" style="18" customWidth="1"/>
    <col min="7171" max="7425" width="11.6640625" style="18"/>
    <col min="7426" max="7426" width="32.33203125" style="18" customWidth="1"/>
    <col min="7427" max="7681" width="11.6640625" style="18"/>
    <col min="7682" max="7682" width="32.33203125" style="18" customWidth="1"/>
    <col min="7683" max="7937" width="11.6640625" style="18"/>
    <col min="7938" max="7938" width="32.33203125" style="18" customWidth="1"/>
    <col min="7939" max="8193" width="11.6640625" style="18"/>
    <col min="8194" max="8194" width="32.33203125" style="18" customWidth="1"/>
    <col min="8195" max="8449" width="11.6640625" style="18"/>
    <col min="8450" max="8450" width="32.33203125" style="18" customWidth="1"/>
    <col min="8451" max="8705" width="11.6640625" style="18"/>
    <col min="8706" max="8706" width="32.33203125" style="18" customWidth="1"/>
    <col min="8707" max="8961" width="11.6640625" style="18"/>
    <col min="8962" max="8962" width="32.33203125" style="18" customWidth="1"/>
    <col min="8963" max="9217" width="11.6640625" style="18"/>
    <col min="9218" max="9218" width="32.33203125" style="18" customWidth="1"/>
    <col min="9219" max="9473" width="11.6640625" style="18"/>
    <col min="9474" max="9474" width="32.33203125" style="18" customWidth="1"/>
    <col min="9475" max="9729" width="11.6640625" style="18"/>
    <col min="9730" max="9730" width="32.33203125" style="18" customWidth="1"/>
    <col min="9731" max="9985" width="11.6640625" style="18"/>
    <col min="9986" max="9986" width="32.33203125" style="18" customWidth="1"/>
    <col min="9987" max="10241" width="11.6640625" style="18"/>
    <col min="10242" max="10242" width="32.33203125" style="18" customWidth="1"/>
    <col min="10243" max="10497" width="11.6640625" style="18"/>
    <col min="10498" max="10498" width="32.33203125" style="18" customWidth="1"/>
    <col min="10499" max="10753" width="11.6640625" style="18"/>
    <col min="10754" max="10754" width="32.33203125" style="18" customWidth="1"/>
    <col min="10755" max="11009" width="11.6640625" style="18"/>
    <col min="11010" max="11010" width="32.33203125" style="18" customWidth="1"/>
    <col min="11011" max="11265" width="11.6640625" style="18"/>
    <col min="11266" max="11266" width="32.33203125" style="18" customWidth="1"/>
    <col min="11267" max="11521" width="11.6640625" style="18"/>
    <col min="11522" max="11522" width="32.33203125" style="18" customWidth="1"/>
    <col min="11523" max="11777" width="11.6640625" style="18"/>
    <col min="11778" max="11778" width="32.33203125" style="18" customWidth="1"/>
    <col min="11779" max="12033" width="11.6640625" style="18"/>
    <col min="12034" max="12034" width="32.33203125" style="18" customWidth="1"/>
    <col min="12035" max="12289" width="11.6640625" style="18"/>
    <col min="12290" max="12290" width="32.33203125" style="18" customWidth="1"/>
    <col min="12291" max="12545" width="11.6640625" style="18"/>
    <col min="12546" max="12546" width="32.33203125" style="18" customWidth="1"/>
    <col min="12547" max="12801" width="11.6640625" style="18"/>
    <col min="12802" max="12802" width="32.33203125" style="18" customWidth="1"/>
    <col min="12803" max="13057" width="11.6640625" style="18"/>
    <col min="13058" max="13058" width="32.33203125" style="18" customWidth="1"/>
    <col min="13059" max="13313" width="11.6640625" style="18"/>
    <col min="13314" max="13314" width="32.33203125" style="18" customWidth="1"/>
    <col min="13315" max="13569" width="11.6640625" style="18"/>
    <col min="13570" max="13570" width="32.33203125" style="18" customWidth="1"/>
    <col min="13571" max="13825" width="11.6640625" style="18"/>
    <col min="13826" max="13826" width="32.33203125" style="18" customWidth="1"/>
    <col min="13827" max="14081" width="11.6640625" style="18"/>
    <col min="14082" max="14082" width="32.33203125" style="18" customWidth="1"/>
    <col min="14083" max="14337" width="11.6640625" style="18"/>
    <col min="14338" max="14338" width="32.33203125" style="18" customWidth="1"/>
    <col min="14339" max="14593" width="11.6640625" style="18"/>
    <col min="14594" max="14594" width="32.33203125" style="18" customWidth="1"/>
    <col min="14595" max="14849" width="11.6640625" style="18"/>
    <col min="14850" max="14850" width="32.33203125" style="18" customWidth="1"/>
    <col min="14851" max="15105" width="11.6640625" style="18"/>
    <col min="15106" max="15106" width="32.33203125" style="18" customWidth="1"/>
    <col min="15107" max="15361" width="11.6640625" style="18"/>
    <col min="15362" max="15362" width="32.33203125" style="18" customWidth="1"/>
    <col min="15363" max="15617" width="11.6640625" style="18"/>
    <col min="15618" max="15618" width="32.33203125" style="18" customWidth="1"/>
    <col min="15619" max="15873" width="11.6640625" style="18"/>
    <col min="15874" max="15874" width="32.33203125" style="18" customWidth="1"/>
    <col min="15875" max="16129" width="11.6640625" style="18"/>
    <col min="16130" max="16130" width="32.33203125" style="18" customWidth="1"/>
    <col min="16131" max="16384" width="11.6640625" style="18"/>
  </cols>
  <sheetData>
    <row r="1" spans="1:6" ht="30" customHeight="1">
      <c r="A1" s="45" t="s">
        <v>21</v>
      </c>
      <c r="B1" s="45"/>
      <c r="C1" s="45"/>
      <c r="D1" s="45"/>
      <c r="E1" s="22"/>
      <c r="F1" s="22"/>
    </row>
    <row r="2" spans="1:6" ht="14.25" customHeight="1">
      <c r="A2" s="19"/>
      <c r="B2" s="19"/>
      <c r="C2" s="20"/>
      <c r="D2" s="20"/>
      <c r="E2" s="20"/>
      <c r="F2" s="20"/>
    </row>
    <row r="3" spans="1:6" ht="23.25" customHeight="1">
      <c r="A3" s="23" t="s">
        <v>22</v>
      </c>
      <c r="B3" s="43"/>
      <c r="C3" s="20"/>
      <c r="D3" s="20"/>
      <c r="E3" s="20"/>
      <c r="F3" s="20"/>
    </row>
    <row r="4" spans="1:6" ht="14.25" customHeight="1">
      <c r="A4" s="19"/>
      <c r="B4" s="19"/>
      <c r="C4" s="20"/>
      <c r="D4" s="20"/>
      <c r="E4" s="20"/>
      <c r="F4" s="20"/>
    </row>
    <row r="5" spans="1:6" ht="15" customHeight="1">
      <c r="A5" s="24" t="s">
        <v>23</v>
      </c>
      <c r="B5" s="44"/>
      <c r="C5" s="20"/>
      <c r="D5" s="20"/>
      <c r="E5" s="20"/>
      <c r="F5" s="20"/>
    </row>
    <row r="6" spans="1:6" ht="14.25" customHeight="1">
      <c r="A6" s="21" t="s">
        <v>48</v>
      </c>
      <c r="B6" s="21" t="s">
        <v>50</v>
      </c>
      <c r="C6" s="25"/>
      <c r="D6" s="20"/>
      <c r="E6" s="20"/>
      <c r="F6" s="20"/>
    </row>
    <row r="7" spans="1:6" ht="14.25" customHeight="1">
      <c r="A7" s="21" t="s">
        <v>48</v>
      </c>
      <c r="B7" s="21" t="s">
        <v>10</v>
      </c>
      <c r="C7" s="26"/>
      <c r="D7" s="20"/>
      <c r="E7" s="20"/>
      <c r="F7" s="20"/>
    </row>
    <row r="8" spans="1:6" ht="14.25" customHeight="1">
      <c r="A8" s="21" t="s">
        <v>49</v>
      </c>
      <c r="B8" s="21" t="s">
        <v>47</v>
      </c>
      <c r="C8" s="27"/>
      <c r="D8" s="20"/>
      <c r="E8" s="20"/>
      <c r="F8" s="20"/>
    </row>
    <row r="9" spans="1:6" ht="14.25" customHeight="1">
      <c r="A9" s="21" t="s">
        <v>48</v>
      </c>
      <c r="B9" s="21" t="s">
        <v>2</v>
      </c>
      <c r="C9" s="28"/>
      <c r="D9" s="20"/>
      <c r="E9" s="20"/>
      <c r="F9" s="20"/>
    </row>
    <row r="10" spans="1:6" ht="14.25" customHeight="1">
      <c r="A10" s="19"/>
      <c r="B10" s="19"/>
      <c r="C10" s="20"/>
      <c r="D10" s="20"/>
      <c r="E10" s="20"/>
      <c r="F10" s="20"/>
    </row>
  </sheetData>
  <sheetProtection sheet="1" objects="1" scenarios="1"/>
  <mergeCells count="1">
    <mergeCell ref="A1:D1"/>
  </mergeCells>
  <pageMargins left="0.75" right="0.75" top="0.75" bottom="0.5" header="0.25" footer="0.25"/>
  <pageSetup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dimension ref="A1:N50"/>
  <sheetViews>
    <sheetView showGridLines="0" workbookViewId="0">
      <selection activeCell="R38" sqref="R38"/>
    </sheetView>
  </sheetViews>
  <sheetFormatPr defaultRowHeight="14.4"/>
  <cols>
    <col min="1" max="1" width="2.6640625" customWidth="1"/>
    <col min="2" max="2" width="5.33203125" style="4" bestFit="1" customWidth="1"/>
    <col min="3" max="3" width="8.109375" style="1" bestFit="1" customWidth="1"/>
    <col min="4" max="4" width="8.109375" style="2" bestFit="1" customWidth="1"/>
    <col min="5" max="5" width="2.6640625" customWidth="1"/>
    <col min="6" max="7" width="8.109375" bestFit="1" customWidth="1"/>
    <col min="8" max="8" width="2.6640625" customWidth="1"/>
    <col min="9" max="10" width="8.109375" bestFit="1" customWidth="1"/>
    <col min="11" max="11" width="2.6640625" customWidth="1"/>
    <col min="12" max="13" width="8.109375" bestFit="1" customWidth="1"/>
    <col min="14" max="14" width="2.6640625" customWidth="1"/>
  </cols>
  <sheetData>
    <row r="1" spans="1:14">
      <c r="A1" s="30"/>
      <c r="B1" s="31"/>
      <c r="C1" s="32"/>
      <c r="D1" s="33"/>
      <c r="E1" s="30"/>
      <c r="F1" s="30"/>
      <c r="G1" s="30"/>
      <c r="H1" s="30"/>
      <c r="I1" s="30"/>
      <c r="J1" s="30"/>
      <c r="K1" s="30"/>
      <c r="L1" s="30"/>
      <c r="M1" s="30"/>
      <c r="N1" s="30"/>
    </row>
    <row r="2" spans="1:14">
      <c r="A2" s="30"/>
      <c r="B2" s="47" t="s">
        <v>0</v>
      </c>
      <c r="C2" s="47"/>
      <c r="D2" s="47"/>
      <c r="E2" s="30"/>
      <c r="F2" s="47" t="s">
        <v>4</v>
      </c>
      <c r="G2" s="47"/>
      <c r="H2" s="30"/>
      <c r="I2" s="47" t="s">
        <v>5</v>
      </c>
      <c r="J2" s="47"/>
      <c r="K2" s="30"/>
      <c r="L2" s="47" t="s">
        <v>6</v>
      </c>
      <c r="M2" s="47"/>
      <c r="N2" s="30"/>
    </row>
    <row r="3" spans="1:14" ht="12.75" customHeight="1">
      <c r="A3" s="30"/>
      <c r="B3" s="31"/>
      <c r="C3" s="31"/>
      <c r="D3" s="31"/>
      <c r="E3" s="30"/>
      <c r="F3" s="31"/>
      <c r="G3" s="31"/>
      <c r="H3" s="30"/>
      <c r="I3" s="31"/>
      <c r="J3" s="31"/>
      <c r="K3" s="30"/>
      <c r="L3" s="31"/>
      <c r="M3" s="31"/>
      <c r="N3" s="30"/>
    </row>
    <row r="4" spans="1:14">
      <c r="A4" s="30"/>
      <c r="B4" s="31" t="s">
        <v>16</v>
      </c>
      <c r="C4" s="29" t="s">
        <v>36</v>
      </c>
      <c r="D4" s="29"/>
      <c r="E4" s="30"/>
      <c r="F4" s="29" t="s">
        <v>37</v>
      </c>
      <c r="G4" s="29"/>
      <c r="H4" s="30"/>
      <c r="I4" s="29" t="s">
        <v>38</v>
      </c>
      <c r="J4" s="29"/>
      <c r="K4" s="30"/>
      <c r="L4" s="29" t="s">
        <v>39</v>
      </c>
      <c r="M4" s="31"/>
      <c r="N4" s="30"/>
    </row>
    <row r="5" spans="1:14">
      <c r="A5" s="30"/>
      <c r="B5" s="31" t="s">
        <v>16</v>
      </c>
      <c r="C5" s="29" t="s">
        <v>38</v>
      </c>
      <c r="D5" s="29"/>
      <c r="E5" s="30"/>
      <c r="F5" s="29" t="s">
        <v>40</v>
      </c>
      <c r="G5" s="29"/>
      <c r="H5" s="30"/>
      <c r="I5" s="29" t="s">
        <v>41</v>
      </c>
      <c r="J5" s="29"/>
      <c r="K5" s="30"/>
      <c r="L5" s="29" t="s">
        <v>42</v>
      </c>
      <c r="M5" s="31"/>
      <c r="N5" s="30"/>
    </row>
    <row r="6" spans="1:14">
      <c r="A6" s="30"/>
      <c r="B6" s="31" t="s">
        <v>16</v>
      </c>
      <c r="C6" s="29" t="s">
        <v>44</v>
      </c>
      <c r="D6" s="29"/>
      <c r="E6" s="30"/>
      <c r="F6" s="29" t="s">
        <v>45</v>
      </c>
      <c r="G6" s="29"/>
      <c r="H6" s="30"/>
      <c r="I6" s="29" t="s">
        <v>46</v>
      </c>
      <c r="J6" s="29"/>
      <c r="K6" s="30"/>
      <c r="L6" s="29" t="s">
        <v>43</v>
      </c>
      <c r="M6" s="31"/>
      <c r="N6" s="30"/>
    </row>
    <row r="7" spans="1:14" ht="12.75" customHeight="1">
      <c r="A7" s="30"/>
      <c r="B7" s="31"/>
      <c r="C7" s="32"/>
      <c r="D7" s="33"/>
      <c r="E7" s="30"/>
      <c r="F7" s="32"/>
      <c r="G7" s="33"/>
      <c r="H7" s="30"/>
      <c r="I7" s="32"/>
      <c r="J7" s="33"/>
      <c r="K7" s="30"/>
      <c r="L7" s="48" t="s">
        <v>9</v>
      </c>
      <c r="M7" s="48"/>
      <c r="N7" s="30"/>
    </row>
    <row r="8" spans="1:14" s="5" customFormat="1" ht="15.6">
      <c r="A8" s="34"/>
      <c r="B8" s="35" t="s">
        <v>8</v>
      </c>
      <c r="C8" s="46" t="str">
        <f>'Start Page - Table 1 - Table 1'!B6</f>
        <v>Squat F/B/OH</v>
      </c>
      <c r="D8" s="46"/>
      <c r="E8" s="34"/>
      <c r="F8" s="46" t="str">
        <f>'Start Page - Table 1 - Table 1'!B6</f>
        <v>Squat F/B/OH</v>
      </c>
      <c r="G8" s="46"/>
      <c r="H8" s="34"/>
      <c r="I8" s="46" t="str">
        <f>'Start Page - Table 1 - Table 1'!B6</f>
        <v>Squat F/B/OH</v>
      </c>
      <c r="J8" s="46"/>
      <c r="K8" s="34"/>
      <c r="L8" s="46" t="str">
        <f>'Start Page - Table 1 - Table 1'!B6</f>
        <v>Squat F/B/OH</v>
      </c>
      <c r="M8" s="46"/>
      <c r="N8" s="34"/>
    </row>
    <row r="9" spans="1:14" ht="15.6">
      <c r="A9" s="30"/>
      <c r="B9" s="36">
        <f>'Start Page - Table 1 - Table 1'!C6</f>
        <v>0</v>
      </c>
      <c r="C9" s="3">
        <f>CEILING(B9*0.9,5)</f>
        <v>0</v>
      </c>
      <c r="D9" s="33"/>
      <c r="E9" s="30"/>
      <c r="F9" s="3">
        <f>C9</f>
        <v>0</v>
      </c>
      <c r="G9" s="33"/>
      <c r="H9" s="30"/>
      <c r="I9" s="3">
        <f>C9</f>
        <v>0</v>
      </c>
      <c r="J9" s="33"/>
      <c r="K9" s="30"/>
      <c r="L9" s="3">
        <f>C9</f>
        <v>0</v>
      </c>
      <c r="M9" s="33"/>
      <c r="N9" s="30"/>
    </row>
    <row r="10" spans="1:14">
      <c r="A10" s="30"/>
      <c r="B10" s="31"/>
      <c r="C10" s="37" t="s">
        <v>1</v>
      </c>
      <c r="D10" s="38" t="s">
        <v>3</v>
      </c>
      <c r="E10" s="30"/>
      <c r="F10" s="37" t="s">
        <v>1</v>
      </c>
      <c r="G10" s="38" t="s">
        <v>3</v>
      </c>
      <c r="H10" s="30"/>
      <c r="I10" s="37" t="s">
        <v>1</v>
      </c>
      <c r="J10" s="38" t="s">
        <v>3</v>
      </c>
      <c r="K10" s="30"/>
      <c r="L10" s="37" t="s">
        <v>1</v>
      </c>
      <c r="M10" s="38" t="s">
        <v>3</v>
      </c>
      <c r="N10" s="30"/>
    </row>
    <row r="11" spans="1:14">
      <c r="A11" s="30"/>
      <c r="B11" s="31" t="s">
        <v>15</v>
      </c>
      <c r="C11" s="37">
        <v>5</v>
      </c>
      <c r="D11" s="31">
        <f>CEILING($C$9*0.4,5)</f>
        <v>0</v>
      </c>
      <c r="E11" s="30"/>
      <c r="F11" s="37">
        <v>5</v>
      </c>
      <c r="G11" s="31">
        <f>CEILING($C$9*0.4,5)</f>
        <v>0</v>
      </c>
      <c r="H11" s="30"/>
      <c r="I11" s="37">
        <v>5</v>
      </c>
      <c r="J11" s="31">
        <f>CEILING($C$9*0.4,5)</f>
        <v>0</v>
      </c>
      <c r="K11" s="30"/>
      <c r="L11" s="37"/>
      <c r="M11" s="38"/>
      <c r="N11" s="30"/>
    </row>
    <row r="12" spans="1:14">
      <c r="A12" s="30"/>
      <c r="B12" s="31" t="s">
        <v>15</v>
      </c>
      <c r="C12" s="37">
        <v>5</v>
      </c>
      <c r="D12" s="31">
        <f>CEILING($C$9*0.5,5)</f>
        <v>0</v>
      </c>
      <c r="E12" s="30"/>
      <c r="F12" s="37">
        <v>5</v>
      </c>
      <c r="G12" s="31">
        <f>CEILING($C$9*0.5,5)</f>
        <v>0</v>
      </c>
      <c r="H12" s="30"/>
      <c r="I12" s="37">
        <v>5</v>
      </c>
      <c r="J12" s="31">
        <f>CEILING($C$9*0.5,5)</f>
        <v>0</v>
      </c>
      <c r="K12" s="30"/>
      <c r="L12" s="37"/>
      <c r="M12" s="38"/>
      <c r="N12" s="30"/>
    </row>
    <row r="13" spans="1:14">
      <c r="A13" s="30"/>
      <c r="B13" s="39" t="s">
        <v>15</v>
      </c>
      <c r="C13" s="40">
        <v>3</v>
      </c>
      <c r="D13" s="39">
        <f>CEILING($C$9*0.6,5)</f>
        <v>0</v>
      </c>
      <c r="E13" s="30"/>
      <c r="F13" s="40">
        <v>3</v>
      </c>
      <c r="G13" s="39">
        <f>CEILING($C$9*0.6,5)</f>
        <v>0</v>
      </c>
      <c r="H13" s="30"/>
      <c r="I13" s="40">
        <v>3</v>
      </c>
      <c r="J13" s="39">
        <f>CEILING($C$9*0.6,5)</f>
        <v>0</v>
      </c>
      <c r="K13" s="30"/>
      <c r="L13" s="40"/>
      <c r="M13" s="39"/>
      <c r="N13" s="30"/>
    </row>
    <row r="14" spans="1:14">
      <c r="A14" s="30"/>
      <c r="B14" s="31" t="s">
        <v>16</v>
      </c>
      <c r="C14" s="32">
        <v>5</v>
      </c>
      <c r="D14" s="31">
        <f>CEILING($C$9*0.65,5)</f>
        <v>0</v>
      </c>
      <c r="E14" s="30"/>
      <c r="F14" s="32">
        <v>3</v>
      </c>
      <c r="G14" s="31">
        <f>CEILING($C$9*0.7,5)</f>
        <v>0</v>
      </c>
      <c r="H14" s="30"/>
      <c r="I14" s="32">
        <v>5</v>
      </c>
      <c r="J14" s="31">
        <f>CEILING($C$9*0.75,5)</f>
        <v>0</v>
      </c>
      <c r="K14" s="30"/>
      <c r="L14" s="32">
        <v>5</v>
      </c>
      <c r="M14" s="31">
        <f>CEILING($C$9*0.4,5)</f>
        <v>0</v>
      </c>
      <c r="N14" s="30"/>
    </row>
    <row r="15" spans="1:14">
      <c r="A15" s="30"/>
      <c r="B15" s="31" t="s">
        <v>16</v>
      </c>
      <c r="C15" s="32">
        <v>5</v>
      </c>
      <c r="D15" s="31">
        <f>CEILING($C$9*0.75,5)</f>
        <v>0</v>
      </c>
      <c r="E15" s="30"/>
      <c r="F15" s="32">
        <v>3</v>
      </c>
      <c r="G15" s="31">
        <f>CEILING($C$9*0.8,5)</f>
        <v>0</v>
      </c>
      <c r="H15" s="30"/>
      <c r="I15" s="32">
        <v>3</v>
      </c>
      <c r="J15" s="31">
        <f>CEILING($C$9*0.85,5)</f>
        <v>0</v>
      </c>
      <c r="K15" s="30"/>
      <c r="L15" s="32">
        <v>5</v>
      </c>
      <c r="M15" s="31">
        <f>CEILING($C$9*0.5,5)</f>
        <v>0</v>
      </c>
      <c r="N15" s="30"/>
    </row>
    <row r="16" spans="1:14">
      <c r="A16" s="30"/>
      <c r="B16" s="31" t="s">
        <v>16</v>
      </c>
      <c r="C16" s="31" t="s">
        <v>7</v>
      </c>
      <c r="D16" s="31">
        <f>CEILING($C$9*0.85,5)</f>
        <v>0</v>
      </c>
      <c r="E16" s="30"/>
      <c r="F16" s="31" t="s">
        <v>19</v>
      </c>
      <c r="G16" s="31">
        <f>CEILING($C$9*0.9,5)</f>
        <v>0</v>
      </c>
      <c r="H16" s="30"/>
      <c r="I16" s="31" t="s">
        <v>20</v>
      </c>
      <c r="J16" s="31">
        <f>CEILING($C$9*0.95,5)</f>
        <v>0</v>
      </c>
      <c r="K16" s="30"/>
      <c r="L16" s="32">
        <v>5</v>
      </c>
      <c r="M16" s="31">
        <f>CEILING($C$9*0.6,5)</f>
        <v>0</v>
      </c>
      <c r="N16" s="30"/>
    </row>
    <row r="17" spans="1:14" ht="12.75" customHeight="1">
      <c r="A17" s="30"/>
      <c r="B17" s="31"/>
      <c r="C17" s="32"/>
      <c r="D17" s="33"/>
      <c r="E17" s="30"/>
      <c r="F17" s="32"/>
      <c r="G17" s="33"/>
      <c r="H17" s="30"/>
      <c r="I17" s="32"/>
      <c r="J17" s="33"/>
      <c r="K17" s="30"/>
      <c r="L17" s="48" t="s">
        <v>9</v>
      </c>
      <c r="M17" s="48"/>
      <c r="N17" s="30"/>
    </row>
    <row r="18" spans="1:14" s="5" customFormat="1" ht="15.6">
      <c r="A18" s="34"/>
      <c r="B18" s="35" t="s">
        <v>8</v>
      </c>
      <c r="C18" s="46" t="str">
        <f>'Start Page - Table 1 - Table 1'!B7</f>
        <v>Power Cleans</v>
      </c>
      <c r="D18" s="46"/>
      <c r="E18" s="34"/>
      <c r="F18" s="46" t="str">
        <f>'Start Page - Table 1 - Table 1'!B7</f>
        <v>Power Cleans</v>
      </c>
      <c r="G18" s="46"/>
      <c r="H18" s="34"/>
      <c r="I18" s="46" t="str">
        <f>'Start Page - Table 1 - Table 1'!B7</f>
        <v>Power Cleans</v>
      </c>
      <c r="J18" s="46"/>
      <c r="K18" s="34"/>
      <c r="L18" s="46" t="str">
        <f>'Start Page - Table 1 - Table 1'!B7</f>
        <v>Power Cleans</v>
      </c>
      <c r="M18" s="46"/>
      <c r="N18" s="34"/>
    </row>
    <row r="19" spans="1:14" ht="15.6">
      <c r="A19" s="30"/>
      <c r="B19" s="36">
        <f>'Start Page - Table 1 - Table 1'!C7</f>
        <v>0</v>
      </c>
      <c r="C19" s="3">
        <f>CEILING(B19*0.9,5)</f>
        <v>0</v>
      </c>
      <c r="D19" s="33"/>
      <c r="E19" s="30"/>
      <c r="F19" s="3">
        <f>C19</f>
        <v>0</v>
      </c>
      <c r="G19" s="33"/>
      <c r="H19" s="30"/>
      <c r="I19" s="3">
        <f>C19</f>
        <v>0</v>
      </c>
      <c r="J19" s="33"/>
      <c r="K19" s="30"/>
      <c r="L19" s="3">
        <f>C19</f>
        <v>0</v>
      </c>
      <c r="M19" s="33"/>
      <c r="N19" s="30"/>
    </row>
    <row r="20" spans="1:14">
      <c r="A20" s="30"/>
      <c r="B20" s="31"/>
      <c r="C20" s="37" t="s">
        <v>1</v>
      </c>
      <c r="D20" s="38" t="s">
        <v>3</v>
      </c>
      <c r="E20" s="30"/>
      <c r="F20" s="37" t="s">
        <v>1</v>
      </c>
      <c r="G20" s="38" t="s">
        <v>3</v>
      </c>
      <c r="H20" s="30"/>
      <c r="I20" s="37" t="s">
        <v>1</v>
      </c>
      <c r="J20" s="38" t="s">
        <v>3</v>
      </c>
      <c r="K20" s="30"/>
      <c r="L20" s="37" t="s">
        <v>1</v>
      </c>
      <c r="M20" s="38" t="s">
        <v>3</v>
      </c>
      <c r="N20" s="30"/>
    </row>
    <row r="21" spans="1:14">
      <c r="A21" s="30"/>
      <c r="B21" s="31" t="s">
        <v>15</v>
      </c>
      <c r="C21" s="37">
        <v>5</v>
      </c>
      <c r="D21" s="31">
        <f>CEILING($C$19*0.4,5)</f>
        <v>0</v>
      </c>
      <c r="E21" s="30"/>
      <c r="F21" s="37">
        <v>5</v>
      </c>
      <c r="G21" s="31">
        <f>CEILING($C$19*0.4,5)</f>
        <v>0</v>
      </c>
      <c r="H21" s="30"/>
      <c r="I21" s="37">
        <v>5</v>
      </c>
      <c r="J21" s="31">
        <f>CEILING($C$19*0.4,5)</f>
        <v>0</v>
      </c>
      <c r="K21" s="30"/>
      <c r="L21" s="37"/>
      <c r="M21" s="38"/>
      <c r="N21" s="30"/>
    </row>
    <row r="22" spans="1:14">
      <c r="A22" s="30"/>
      <c r="B22" s="31" t="s">
        <v>15</v>
      </c>
      <c r="C22" s="37">
        <v>5</v>
      </c>
      <c r="D22" s="31">
        <f>CEILING($C$19*0.5,5)</f>
        <v>0</v>
      </c>
      <c r="E22" s="30"/>
      <c r="F22" s="37">
        <v>5</v>
      </c>
      <c r="G22" s="31">
        <f>CEILING($C$19*0.5,5)</f>
        <v>0</v>
      </c>
      <c r="H22" s="30"/>
      <c r="I22" s="37">
        <v>5</v>
      </c>
      <c r="J22" s="31">
        <f>CEILING($C$19*0.5,5)</f>
        <v>0</v>
      </c>
      <c r="K22" s="30"/>
      <c r="L22" s="37"/>
      <c r="M22" s="38"/>
      <c r="N22" s="30"/>
    </row>
    <row r="23" spans="1:14">
      <c r="A23" s="30"/>
      <c r="B23" s="39" t="s">
        <v>15</v>
      </c>
      <c r="C23" s="40">
        <v>3</v>
      </c>
      <c r="D23" s="39">
        <f>CEILING($C$19*0.6,5)</f>
        <v>0</v>
      </c>
      <c r="E23" s="30"/>
      <c r="F23" s="40">
        <v>3</v>
      </c>
      <c r="G23" s="39">
        <f>CEILING($C$19*0.6,5)</f>
        <v>0</v>
      </c>
      <c r="H23" s="30"/>
      <c r="I23" s="40">
        <v>3</v>
      </c>
      <c r="J23" s="39">
        <f>CEILING($C$19*0.6,5)</f>
        <v>0</v>
      </c>
      <c r="K23" s="30"/>
      <c r="L23" s="40"/>
      <c r="M23" s="39"/>
      <c r="N23" s="30"/>
    </row>
    <row r="24" spans="1:14">
      <c r="A24" s="30"/>
      <c r="B24" s="31" t="s">
        <v>16</v>
      </c>
      <c r="C24" s="32">
        <v>5</v>
      </c>
      <c r="D24" s="31">
        <f>CEILING($C$19*0.65,5)</f>
        <v>0</v>
      </c>
      <c r="E24" s="30"/>
      <c r="F24" s="32">
        <v>3</v>
      </c>
      <c r="G24" s="31">
        <f>CEILING($C$19*0.7,5)</f>
        <v>0</v>
      </c>
      <c r="H24" s="30"/>
      <c r="I24" s="32">
        <v>5</v>
      </c>
      <c r="J24" s="31">
        <f>CEILING($C$19*0.75,5)</f>
        <v>0</v>
      </c>
      <c r="K24" s="30"/>
      <c r="L24" s="32">
        <v>5</v>
      </c>
      <c r="M24" s="31">
        <f>CEILING($C$19*0.4,5)</f>
        <v>0</v>
      </c>
      <c r="N24" s="30"/>
    </row>
    <row r="25" spans="1:14">
      <c r="A25" s="30"/>
      <c r="B25" s="31" t="s">
        <v>16</v>
      </c>
      <c r="C25" s="32">
        <v>5</v>
      </c>
      <c r="D25" s="31">
        <f>CEILING($C$19*0.75,5)</f>
        <v>0</v>
      </c>
      <c r="E25" s="30"/>
      <c r="F25" s="32">
        <v>3</v>
      </c>
      <c r="G25" s="31">
        <f>CEILING($C$19*0.8,5)</f>
        <v>0</v>
      </c>
      <c r="H25" s="30"/>
      <c r="I25" s="32">
        <v>3</v>
      </c>
      <c r="J25" s="31">
        <f>CEILING($C$19*0.85,5)</f>
        <v>0</v>
      </c>
      <c r="K25" s="30"/>
      <c r="L25" s="32">
        <v>5</v>
      </c>
      <c r="M25" s="31">
        <f>CEILING($C$19*0.5,5)</f>
        <v>0</v>
      </c>
      <c r="N25" s="30"/>
    </row>
    <row r="26" spans="1:14">
      <c r="A26" s="30"/>
      <c r="B26" s="31" t="s">
        <v>16</v>
      </c>
      <c r="C26" s="31" t="s">
        <v>7</v>
      </c>
      <c r="D26" s="31">
        <f>CEILING($C$19*0.85,5)</f>
        <v>0</v>
      </c>
      <c r="E26" s="30"/>
      <c r="F26" s="31" t="s">
        <v>19</v>
      </c>
      <c r="G26" s="31">
        <f>CEILING($C$19*0.89,5)</f>
        <v>0</v>
      </c>
      <c r="H26" s="30"/>
      <c r="I26" s="31" t="s">
        <v>20</v>
      </c>
      <c r="J26" s="31">
        <f>CEILING($C$19*0.95,5)</f>
        <v>0</v>
      </c>
      <c r="K26" s="30"/>
      <c r="L26" s="32">
        <v>5</v>
      </c>
      <c r="M26" s="31">
        <f>CEILING($C$19*0.6,5)</f>
        <v>0</v>
      </c>
      <c r="N26" s="30"/>
    </row>
    <row r="27" spans="1:14" ht="12.75" customHeight="1">
      <c r="A27" s="30"/>
      <c r="B27" s="31"/>
      <c r="C27" s="32"/>
      <c r="D27" s="33"/>
      <c r="E27" s="30"/>
      <c r="F27" s="32"/>
      <c r="G27" s="33"/>
      <c r="H27" s="30"/>
      <c r="I27" s="32"/>
      <c r="J27" s="33"/>
      <c r="K27" s="30"/>
      <c r="L27" s="48" t="s">
        <v>9</v>
      </c>
      <c r="M27" s="48"/>
      <c r="N27" s="30"/>
    </row>
    <row r="28" spans="1:14" s="5" customFormat="1" ht="15.6">
      <c r="A28" s="34"/>
      <c r="B28" s="35" t="s">
        <v>8</v>
      </c>
      <c r="C28" s="46" t="str">
        <f>'Start Page - Table 1 - Table 1'!B8</f>
        <v>Push Press</v>
      </c>
      <c r="D28" s="46"/>
      <c r="E28" s="34"/>
      <c r="F28" s="46" t="str">
        <f>'Start Page - Table 1 - Table 1'!B8</f>
        <v>Push Press</v>
      </c>
      <c r="G28" s="46"/>
      <c r="H28" s="34"/>
      <c r="I28" s="46" t="str">
        <f>'Start Page - Table 1 - Table 1'!B8</f>
        <v>Push Press</v>
      </c>
      <c r="J28" s="46"/>
      <c r="K28" s="34"/>
      <c r="L28" s="46" t="str">
        <f>'Start Page - Table 1 - Table 1'!B8</f>
        <v>Push Press</v>
      </c>
      <c r="M28" s="46"/>
      <c r="N28" s="34"/>
    </row>
    <row r="29" spans="1:14" ht="15.6">
      <c r="A29" s="30"/>
      <c r="B29" s="36">
        <f>'Start Page - Table 1 - Table 1'!C8</f>
        <v>0</v>
      </c>
      <c r="C29" s="3">
        <f>CEILING(B29*0.9,5)</f>
        <v>0</v>
      </c>
      <c r="D29" s="33"/>
      <c r="E29" s="30"/>
      <c r="F29" s="3">
        <f>C29</f>
        <v>0</v>
      </c>
      <c r="G29" s="33"/>
      <c r="H29" s="30"/>
      <c r="I29" s="3">
        <f>C29</f>
        <v>0</v>
      </c>
      <c r="J29" s="33"/>
      <c r="K29" s="30"/>
      <c r="L29" s="3">
        <f>C29</f>
        <v>0</v>
      </c>
      <c r="M29" s="33"/>
      <c r="N29" s="30"/>
    </row>
    <row r="30" spans="1:14">
      <c r="A30" s="30"/>
      <c r="B30" s="31"/>
      <c r="C30" s="37" t="s">
        <v>1</v>
      </c>
      <c r="D30" s="38" t="s">
        <v>3</v>
      </c>
      <c r="E30" s="30"/>
      <c r="F30" s="37" t="s">
        <v>1</v>
      </c>
      <c r="G30" s="38" t="s">
        <v>3</v>
      </c>
      <c r="H30" s="30"/>
      <c r="I30" s="37" t="s">
        <v>1</v>
      </c>
      <c r="J30" s="38" t="s">
        <v>3</v>
      </c>
      <c r="K30" s="30"/>
      <c r="L30" s="37" t="s">
        <v>1</v>
      </c>
      <c r="M30" s="38" t="s">
        <v>3</v>
      </c>
      <c r="N30" s="30"/>
    </row>
    <row r="31" spans="1:14">
      <c r="A31" s="30"/>
      <c r="B31" s="31" t="s">
        <v>15</v>
      </c>
      <c r="C31" s="37">
        <v>5</v>
      </c>
      <c r="D31" s="31">
        <f>CEILING($C$29*0.4,5)</f>
        <v>0</v>
      </c>
      <c r="E31" s="30"/>
      <c r="F31" s="37">
        <v>5</v>
      </c>
      <c r="G31" s="31">
        <f>CEILING($C$29*0.4,5)</f>
        <v>0</v>
      </c>
      <c r="H31" s="30"/>
      <c r="I31" s="37">
        <v>5</v>
      </c>
      <c r="J31" s="31">
        <f>CEILING($C$29*0.4,5)</f>
        <v>0</v>
      </c>
      <c r="K31" s="30"/>
      <c r="L31" s="37"/>
      <c r="M31" s="38"/>
      <c r="N31" s="30"/>
    </row>
    <row r="32" spans="1:14">
      <c r="A32" s="30"/>
      <c r="B32" s="31" t="s">
        <v>15</v>
      </c>
      <c r="C32" s="37">
        <v>5</v>
      </c>
      <c r="D32" s="31">
        <f>CEILING($C$29*0.5,5)</f>
        <v>0</v>
      </c>
      <c r="E32" s="30"/>
      <c r="F32" s="37">
        <v>5</v>
      </c>
      <c r="G32" s="31">
        <f>CEILING($C$29*0.5,5)</f>
        <v>0</v>
      </c>
      <c r="H32" s="30"/>
      <c r="I32" s="37">
        <v>5</v>
      </c>
      <c r="J32" s="31">
        <f>CEILING($C$29*0.5,5)</f>
        <v>0</v>
      </c>
      <c r="K32" s="30"/>
      <c r="L32" s="37"/>
      <c r="M32" s="38"/>
      <c r="N32" s="30"/>
    </row>
    <row r="33" spans="1:14">
      <c r="A33" s="30"/>
      <c r="B33" s="39" t="s">
        <v>15</v>
      </c>
      <c r="C33" s="40">
        <v>3</v>
      </c>
      <c r="D33" s="39">
        <f>CEILING($C$29*0.6,5)</f>
        <v>0</v>
      </c>
      <c r="E33" s="30"/>
      <c r="F33" s="40">
        <v>3</v>
      </c>
      <c r="G33" s="39">
        <f>CEILING($C$29*0.6,5)</f>
        <v>0</v>
      </c>
      <c r="H33" s="30"/>
      <c r="I33" s="40">
        <v>3</v>
      </c>
      <c r="J33" s="39">
        <f>CEILING($C$29*0.6,5)</f>
        <v>0</v>
      </c>
      <c r="K33" s="30"/>
      <c r="L33" s="40"/>
      <c r="M33" s="41"/>
      <c r="N33" s="30"/>
    </row>
    <row r="34" spans="1:14">
      <c r="A34" s="30"/>
      <c r="B34" s="31" t="s">
        <v>16</v>
      </c>
      <c r="C34" s="32">
        <v>5</v>
      </c>
      <c r="D34" s="31">
        <f>CEILING($C$29*0.65,5)</f>
        <v>0</v>
      </c>
      <c r="E34" s="30"/>
      <c r="F34" s="32">
        <v>3</v>
      </c>
      <c r="G34" s="31">
        <f>CEILING($C$29*0.7,5)</f>
        <v>0</v>
      </c>
      <c r="H34" s="30"/>
      <c r="I34" s="32">
        <v>5</v>
      </c>
      <c r="J34" s="31">
        <f>CEILING($C$29*0.75,5)</f>
        <v>0</v>
      </c>
      <c r="K34" s="30"/>
      <c r="L34" s="32">
        <v>5</v>
      </c>
      <c r="M34" s="31">
        <f>CEILING($C$29*0.4,5)</f>
        <v>0</v>
      </c>
      <c r="N34" s="30"/>
    </row>
    <row r="35" spans="1:14">
      <c r="A35" s="30"/>
      <c r="B35" s="31" t="s">
        <v>16</v>
      </c>
      <c r="C35" s="32">
        <v>5</v>
      </c>
      <c r="D35" s="31">
        <f>CEILING($C$29*0.75,5)</f>
        <v>0</v>
      </c>
      <c r="E35" s="30"/>
      <c r="F35" s="32">
        <v>3</v>
      </c>
      <c r="G35" s="31">
        <f>CEILING($C$29*0.8,5)</f>
        <v>0</v>
      </c>
      <c r="H35" s="30"/>
      <c r="I35" s="32">
        <v>3</v>
      </c>
      <c r="J35" s="31">
        <f>CEILING($C$29*0.85,5)</f>
        <v>0</v>
      </c>
      <c r="K35" s="30"/>
      <c r="L35" s="32">
        <v>5</v>
      </c>
      <c r="M35" s="31">
        <f>CEILING($C$29*0.5,5)</f>
        <v>0</v>
      </c>
      <c r="N35" s="30"/>
    </row>
    <row r="36" spans="1:14">
      <c r="A36" s="30"/>
      <c r="B36" s="31" t="s">
        <v>16</v>
      </c>
      <c r="C36" s="31" t="s">
        <v>7</v>
      </c>
      <c r="D36" s="31">
        <f>CEILING($C$29*0.85,5)</f>
        <v>0</v>
      </c>
      <c r="E36" s="30"/>
      <c r="F36" s="31" t="s">
        <v>19</v>
      </c>
      <c r="G36" s="31">
        <f>CEILING($C$29*0.9,5)</f>
        <v>0</v>
      </c>
      <c r="H36" s="30"/>
      <c r="I36" s="31" t="s">
        <v>20</v>
      </c>
      <c r="J36" s="31">
        <f>CEILING($C$29*0.95,5)</f>
        <v>0</v>
      </c>
      <c r="K36" s="30"/>
      <c r="L36" s="32">
        <v>5</v>
      </c>
      <c r="M36" s="31">
        <f>CEILING($C$29*0.6,5)</f>
        <v>0</v>
      </c>
      <c r="N36" s="30"/>
    </row>
    <row r="37" spans="1:14" ht="12.75" customHeight="1">
      <c r="A37" s="30"/>
      <c r="B37" s="31"/>
      <c r="C37" s="32"/>
      <c r="D37" s="33"/>
      <c r="E37" s="30"/>
      <c r="F37" s="30"/>
      <c r="G37" s="30"/>
      <c r="H37" s="30"/>
      <c r="I37" s="30"/>
      <c r="J37" s="30"/>
      <c r="K37" s="30"/>
      <c r="L37" s="48" t="s">
        <v>9</v>
      </c>
      <c r="M37" s="48"/>
      <c r="N37" s="30"/>
    </row>
    <row r="38" spans="1:14" s="5" customFormat="1" ht="15.6">
      <c r="A38" s="34"/>
      <c r="B38" s="35" t="s">
        <v>8</v>
      </c>
      <c r="C38" s="46" t="str">
        <f>'Start Page - Table 1 - Table 1'!B9</f>
        <v>Deadlift</v>
      </c>
      <c r="D38" s="46"/>
      <c r="E38" s="34"/>
      <c r="F38" s="46" t="str">
        <f>'Start Page - Table 1 - Table 1'!B9</f>
        <v>Deadlift</v>
      </c>
      <c r="G38" s="46"/>
      <c r="H38" s="34"/>
      <c r="I38" s="46" t="str">
        <f>'Start Page - Table 1 - Table 1'!B9</f>
        <v>Deadlift</v>
      </c>
      <c r="J38" s="46"/>
      <c r="K38" s="34"/>
      <c r="L38" s="46" t="str">
        <f>'Start Page - Table 1 - Table 1'!B9</f>
        <v>Deadlift</v>
      </c>
      <c r="M38" s="46"/>
      <c r="N38" s="34"/>
    </row>
    <row r="39" spans="1:14" ht="15.6">
      <c r="A39" s="30"/>
      <c r="B39" s="36">
        <f>'Start Page - Table 1 - Table 1'!C9</f>
        <v>0</v>
      </c>
      <c r="C39" s="3">
        <f>CEILING(B39*0.9,5)</f>
        <v>0</v>
      </c>
      <c r="D39" s="33"/>
      <c r="E39" s="30"/>
      <c r="F39" s="3">
        <f>C39</f>
        <v>0</v>
      </c>
      <c r="G39" s="33"/>
      <c r="H39" s="30"/>
      <c r="I39" s="3">
        <f>C39</f>
        <v>0</v>
      </c>
      <c r="J39" s="33"/>
      <c r="K39" s="30"/>
      <c r="L39" s="3">
        <f>C39</f>
        <v>0</v>
      </c>
      <c r="M39" s="33"/>
      <c r="N39" s="30"/>
    </row>
    <row r="40" spans="1:14">
      <c r="A40" s="30"/>
      <c r="B40" s="31"/>
      <c r="C40" s="37" t="s">
        <v>1</v>
      </c>
      <c r="D40" s="38" t="s">
        <v>3</v>
      </c>
      <c r="E40" s="30"/>
      <c r="F40" s="37" t="s">
        <v>1</v>
      </c>
      <c r="G40" s="38" t="s">
        <v>3</v>
      </c>
      <c r="H40" s="30"/>
      <c r="I40" s="37" t="s">
        <v>1</v>
      </c>
      <c r="J40" s="38" t="s">
        <v>3</v>
      </c>
      <c r="K40" s="30"/>
      <c r="L40" s="37" t="s">
        <v>1</v>
      </c>
      <c r="M40" s="38" t="s">
        <v>3</v>
      </c>
      <c r="N40" s="30"/>
    </row>
    <row r="41" spans="1:14">
      <c r="A41" s="30"/>
      <c r="B41" s="31" t="s">
        <v>15</v>
      </c>
      <c r="C41" s="37">
        <v>5</v>
      </c>
      <c r="D41" s="31">
        <f>CEILING($C$39*0.4,5)</f>
        <v>0</v>
      </c>
      <c r="E41" s="30"/>
      <c r="F41" s="37">
        <v>5</v>
      </c>
      <c r="G41" s="31">
        <f>CEILING($C$39*0.4,5)</f>
        <v>0</v>
      </c>
      <c r="H41" s="30"/>
      <c r="I41" s="37">
        <v>5</v>
      </c>
      <c r="J41" s="31">
        <f>CEILING($C$39*0.4,5)</f>
        <v>0</v>
      </c>
      <c r="K41" s="30"/>
      <c r="L41" s="37"/>
      <c r="M41" s="38"/>
      <c r="N41" s="30"/>
    </row>
    <row r="42" spans="1:14">
      <c r="A42" s="30"/>
      <c r="B42" s="31" t="s">
        <v>15</v>
      </c>
      <c r="C42" s="37">
        <v>5</v>
      </c>
      <c r="D42" s="31">
        <f>CEILING($C$39*0.5,5)</f>
        <v>0</v>
      </c>
      <c r="E42" s="30"/>
      <c r="F42" s="37">
        <v>5</v>
      </c>
      <c r="G42" s="31">
        <f>CEILING($C$39*0.5,5)</f>
        <v>0</v>
      </c>
      <c r="H42" s="30"/>
      <c r="I42" s="37">
        <v>5</v>
      </c>
      <c r="J42" s="31">
        <f>CEILING($C$39*0.5,5)</f>
        <v>0</v>
      </c>
      <c r="K42" s="30"/>
      <c r="L42" s="37"/>
      <c r="M42" s="38"/>
      <c r="N42" s="30"/>
    </row>
    <row r="43" spans="1:14">
      <c r="A43" s="30"/>
      <c r="B43" s="39" t="s">
        <v>15</v>
      </c>
      <c r="C43" s="40">
        <v>3</v>
      </c>
      <c r="D43" s="39">
        <f>CEILING($C$39*0.6,5)</f>
        <v>0</v>
      </c>
      <c r="E43" s="30"/>
      <c r="F43" s="40">
        <v>3</v>
      </c>
      <c r="G43" s="39">
        <f>CEILING($C$39*0.6,5)</f>
        <v>0</v>
      </c>
      <c r="H43" s="30"/>
      <c r="I43" s="40">
        <v>3</v>
      </c>
      <c r="J43" s="39">
        <f>CEILING($C$39*0.6,5)</f>
        <v>0</v>
      </c>
      <c r="K43" s="30"/>
      <c r="L43" s="40"/>
      <c r="M43" s="41"/>
      <c r="N43" s="30"/>
    </row>
    <row r="44" spans="1:14">
      <c r="A44" s="30"/>
      <c r="B44" s="31" t="s">
        <v>16</v>
      </c>
      <c r="C44" s="32">
        <v>5</v>
      </c>
      <c r="D44" s="31">
        <f>CEILING($C$39*0.65,5)</f>
        <v>0</v>
      </c>
      <c r="E44" s="30"/>
      <c r="F44" s="32">
        <v>3</v>
      </c>
      <c r="G44" s="31">
        <f>CEILING($C$39*0.7,5)</f>
        <v>0</v>
      </c>
      <c r="H44" s="30"/>
      <c r="I44" s="32">
        <v>5</v>
      </c>
      <c r="J44" s="31">
        <f>CEILING($C$39*0.75,5)</f>
        <v>0</v>
      </c>
      <c r="K44" s="30"/>
      <c r="L44" s="32">
        <v>5</v>
      </c>
      <c r="M44" s="31">
        <f>CEILING($C$39*0.4,5)</f>
        <v>0</v>
      </c>
      <c r="N44" s="30"/>
    </row>
    <row r="45" spans="1:14">
      <c r="A45" s="30"/>
      <c r="B45" s="31" t="s">
        <v>16</v>
      </c>
      <c r="C45" s="32">
        <v>5</v>
      </c>
      <c r="D45" s="31">
        <f>CEILING($C$39*0.75,5)</f>
        <v>0</v>
      </c>
      <c r="E45" s="30"/>
      <c r="F45" s="32">
        <v>3</v>
      </c>
      <c r="G45" s="31">
        <f>CEILING($C$39*0.8,5)</f>
        <v>0</v>
      </c>
      <c r="H45" s="30"/>
      <c r="I45" s="32">
        <v>3</v>
      </c>
      <c r="J45" s="31">
        <f>CEILING($C$39*0.85,5)</f>
        <v>0</v>
      </c>
      <c r="K45" s="30"/>
      <c r="L45" s="32">
        <v>5</v>
      </c>
      <c r="M45" s="31">
        <f>CEILING($C$39*0.5,5)</f>
        <v>0</v>
      </c>
      <c r="N45" s="30"/>
    </row>
    <row r="46" spans="1:14">
      <c r="A46" s="30"/>
      <c r="B46" s="31" t="s">
        <v>16</v>
      </c>
      <c r="C46" s="31" t="s">
        <v>7</v>
      </c>
      <c r="D46" s="31">
        <f>CEILING($C$39*0.85,5)</f>
        <v>0</v>
      </c>
      <c r="E46" s="30"/>
      <c r="F46" s="31" t="s">
        <v>19</v>
      </c>
      <c r="G46" s="31">
        <f>CEILING($C$39*0.9,5)</f>
        <v>0</v>
      </c>
      <c r="H46" s="30"/>
      <c r="I46" s="31" t="s">
        <v>20</v>
      </c>
      <c r="J46" s="31">
        <f>CEILING($C$39*0.95,5)</f>
        <v>0</v>
      </c>
      <c r="K46" s="30"/>
      <c r="L46" s="32">
        <v>5</v>
      </c>
      <c r="M46" s="31">
        <f>CEILING($C$39*0.6,5)</f>
        <v>0</v>
      </c>
      <c r="N46" s="30"/>
    </row>
    <row r="47" spans="1:14" ht="12.75" customHeight="1">
      <c r="A47" s="30"/>
      <c r="B47" s="31"/>
      <c r="C47" s="32"/>
      <c r="D47" s="33"/>
      <c r="E47" s="30"/>
      <c r="F47" s="30"/>
      <c r="G47" s="30"/>
      <c r="H47" s="30"/>
      <c r="I47" s="30"/>
      <c r="J47" s="30"/>
      <c r="K47" s="30"/>
      <c r="L47" s="30"/>
      <c r="M47" s="30"/>
      <c r="N47" s="30"/>
    </row>
    <row r="48" spans="1:14">
      <c r="A48" s="30"/>
      <c r="B48" s="31"/>
      <c r="C48" s="29"/>
      <c r="D48" s="29"/>
      <c r="E48" s="30"/>
      <c r="F48" s="29"/>
      <c r="G48" s="29"/>
      <c r="H48" s="30"/>
      <c r="I48" s="29"/>
      <c r="J48" s="29"/>
      <c r="K48" s="30"/>
      <c r="L48" s="29"/>
      <c r="M48" s="29"/>
      <c r="N48" s="30"/>
    </row>
    <row r="49" spans="2:13">
      <c r="B49" s="17"/>
      <c r="C49" s="29"/>
      <c r="D49" s="29"/>
      <c r="F49" s="29"/>
      <c r="G49" s="29"/>
      <c r="I49" s="29"/>
      <c r="J49" s="29"/>
      <c r="L49" s="29"/>
      <c r="M49" s="29"/>
    </row>
    <row r="50" spans="2:13">
      <c r="B50" s="17"/>
      <c r="C50" s="29"/>
      <c r="D50" s="29"/>
      <c r="F50" s="29"/>
      <c r="G50" s="29"/>
      <c r="I50" s="29"/>
      <c r="J50" s="29"/>
      <c r="L50" s="29"/>
      <c r="M50" s="29"/>
    </row>
  </sheetData>
  <sheetProtection sheet="1" objects="1" scenarios="1"/>
  <mergeCells count="24">
    <mergeCell ref="C38:D38"/>
    <mergeCell ref="F38:G38"/>
    <mergeCell ref="I38:J38"/>
    <mergeCell ref="L38:M38"/>
    <mergeCell ref="L27:M27"/>
    <mergeCell ref="C28:D28"/>
    <mergeCell ref="F28:G28"/>
    <mergeCell ref="I28:J28"/>
    <mergeCell ref="L28:M28"/>
    <mergeCell ref="L37:M37"/>
    <mergeCell ref="C18:D18"/>
    <mergeCell ref="F18:G18"/>
    <mergeCell ref="I18:J18"/>
    <mergeCell ref="L18:M18"/>
    <mergeCell ref="B2:D2"/>
    <mergeCell ref="F2:G2"/>
    <mergeCell ref="I2:J2"/>
    <mergeCell ref="L2:M2"/>
    <mergeCell ref="L7:M7"/>
    <mergeCell ref="C8:D8"/>
    <mergeCell ref="F8:G8"/>
    <mergeCell ref="I8:J8"/>
    <mergeCell ref="L8:M8"/>
    <mergeCell ref="L17:M17"/>
  </mergeCells>
  <pageMargins left="0.7" right="0.7" top="0.75" bottom="0.75" header="0.3" footer="0.3"/>
  <pageSetup orientation="portrait" r:id="rId1"/>
  <headerFooter>
    <oddHeader>&amp;C&amp;"-,Bold"&amp;14&amp;A</oddHeader>
  </headerFooter>
</worksheet>
</file>

<file path=xl/worksheets/sheet3.xml><?xml version="1.0" encoding="utf-8"?>
<worksheet xmlns="http://schemas.openxmlformats.org/spreadsheetml/2006/main" xmlns:r="http://schemas.openxmlformats.org/officeDocument/2006/relationships">
  <dimension ref="A1:N51"/>
  <sheetViews>
    <sheetView showGridLines="0" workbookViewId="0">
      <selection activeCell="R38" sqref="R38"/>
    </sheetView>
  </sheetViews>
  <sheetFormatPr defaultRowHeight="14.4"/>
  <cols>
    <col min="1" max="1" width="2.6640625" customWidth="1"/>
    <col min="2" max="2" width="5.33203125" style="4" bestFit="1" customWidth="1"/>
    <col min="3" max="3" width="8.109375" style="1" bestFit="1" customWidth="1"/>
    <col min="4" max="4" width="8.109375" style="2" bestFit="1" customWidth="1"/>
    <col min="5" max="5" width="2.6640625" customWidth="1"/>
    <col min="6" max="7" width="8.109375" bestFit="1" customWidth="1"/>
    <col min="8" max="8" width="2.6640625" customWidth="1"/>
    <col min="9" max="10" width="8.109375" bestFit="1" customWidth="1"/>
    <col min="11" max="11" width="2.6640625" customWidth="1"/>
    <col min="12" max="13" width="8.109375" bestFit="1" customWidth="1"/>
    <col min="14" max="14" width="2.6640625" customWidth="1"/>
  </cols>
  <sheetData>
    <row r="1" spans="1:14">
      <c r="A1" s="30"/>
      <c r="B1" s="31"/>
      <c r="C1" s="32"/>
      <c r="D1" s="33"/>
      <c r="E1" s="30"/>
      <c r="F1" s="30"/>
      <c r="G1" s="30"/>
      <c r="H1" s="30"/>
      <c r="I1" s="30"/>
      <c r="J1" s="30"/>
      <c r="K1" s="30"/>
      <c r="L1" s="30"/>
      <c r="M1" s="30"/>
      <c r="N1" s="30"/>
    </row>
    <row r="2" spans="1:14">
      <c r="A2" s="30"/>
      <c r="B2" s="47" t="s">
        <v>24</v>
      </c>
      <c r="C2" s="47"/>
      <c r="D2" s="47"/>
      <c r="E2" s="30"/>
      <c r="F2" s="47" t="s">
        <v>25</v>
      </c>
      <c r="G2" s="47"/>
      <c r="H2" s="30"/>
      <c r="I2" s="47" t="s">
        <v>26</v>
      </c>
      <c r="J2" s="47"/>
      <c r="K2" s="30"/>
      <c r="L2" s="47" t="s">
        <v>27</v>
      </c>
      <c r="M2" s="47"/>
      <c r="N2" s="30"/>
    </row>
    <row r="3" spans="1:14" ht="12.75" customHeight="1">
      <c r="A3" s="30"/>
      <c r="B3" s="31"/>
      <c r="C3" s="31"/>
      <c r="D3" s="31"/>
      <c r="E3" s="30"/>
      <c r="F3" s="31"/>
      <c r="G3" s="31"/>
      <c r="H3" s="30"/>
      <c r="I3" s="31"/>
      <c r="J3" s="31"/>
      <c r="K3" s="30"/>
      <c r="L3" s="31"/>
      <c r="M3" s="31"/>
      <c r="N3" s="30"/>
    </row>
    <row r="4" spans="1:14">
      <c r="A4" s="30"/>
      <c r="B4" s="31" t="s">
        <v>16</v>
      </c>
      <c r="C4" s="29" t="s">
        <v>36</v>
      </c>
      <c r="D4" s="29"/>
      <c r="E4" s="30"/>
      <c r="F4" s="29" t="s">
        <v>37</v>
      </c>
      <c r="G4" s="29"/>
      <c r="H4" s="30"/>
      <c r="I4" s="29" t="s">
        <v>38</v>
      </c>
      <c r="J4" s="29"/>
      <c r="K4" s="30"/>
      <c r="L4" s="29" t="s">
        <v>39</v>
      </c>
      <c r="M4" s="31"/>
      <c r="N4" s="30"/>
    </row>
    <row r="5" spans="1:14">
      <c r="A5" s="30"/>
      <c r="B5" s="31" t="s">
        <v>16</v>
      </c>
      <c r="C5" s="29" t="s">
        <v>38</v>
      </c>
      <c r="D5" s="29"/>
      <c r="E5" s="30"/>
      <c r="F5" s="29" t="s">
        <v>40</v>
      </c>
      <c r="G5" s="29"/>
      <c r="H5" s="30"/>
      <c r="I5" s="29" t="s">
        <v>41</v>
      </c>
      <c r="J5" s="29"/>
      <c r="K5" s="30"/>
      <c r="L5" s="29" t="s">
        <v>42</v>
      </c>
      <c r="M5" s="31"/>
      <c r="N5" s="30"/>
    </row>
    <row r="6" spans="1:14">
      <c r="A6" s="30"/>
      <c r="B6" s="31" t="s">
        <v>16</v>
      </c>
      <c r="C6" s="29" t="s">
        <v>44</v>
      </c>
      <c r="D6" s="29"/>
      <c r="E6" s="30"/>
      <c r="F6" s="29" t="s">
        <v>45</v>
      </c>
      <c r="G6" s="29"/>
      <c r="H6" s="30"/>
      <c r="I6" s="29" t="s">
        <v>46</v>
      </c>
      <c r="J6" s="29"/>
      <c r="K6" s="30"/>
      <c r="L6" s="29" t="s">
        <v>43</v>
      </c>
      <c r="M6" s="31"/>
      <c r="N6" s="30"/>
    </row>
    <row r="7" spans="1:14" ht="12.75" customHeight="1">
      <c r="A7" s="30"/>
      <c r="B7" s="31"/>
      <c r="C7" s="32"/>
      <c r="D7" s="33"/>
      <c r="E7" s="30"/>
      <c r="F7" s="32"/>
      <c r="G7" s="33"/>
      <c r="H7" s="30"/>
      <c r="I7" s="32"/>
      <c r="J7" s="33"/>
      <c r="K7" s="30"/>
      <c r="L7" s="48" t="s">
        <v>9</v>
      </c>
      <c r="M7" s="48"/>
      <c r="N7" s="30"/>
    </row>
    <row r="8" spans="1:14" s="5" customFormat="1" ht="15.6">
      <c r="A8" s="34"/>
      <c r="B8" s="35" t="s">
        <v>8</v>
      </c>
      <c r="C8" s="46" t="str">
        <f>'Start Page - Table 1 - Table 1'!B6</f>
        <v>Squat F/B/OH</v>
      </c>
      <c r="D8" s="46"/>
      <c r="E8" s="34"/>
      <c r="F8" s="46" t="str">
        <f>'Start Page - Table 1 - Table 1'!B6</f>
        <v>Squat F/B/OH</v>
      </c>
      <c r="G8" s="46"/>
      <c r="H8" s="34"/>
      <c r="I8" s="46" t="str">
        <f>'Start Page - Table 1 - Table 1'!B6</f>
        <v>Squat F/B/OH</v>
      </c>
      <c r="J8" s="46"/>
      <c r="K8" s="34"/>
      <c r="L8" s="46" t="str">
        <f>'Start Page - Table 1 - Table 1'!B6</f>
        <v>Squat F/B/OH</v>
      </c>
      <c r="M8" s="46"/>
      <c r="N8" s="34"/>
    </row>
    <row r="9" spans="1:14" ht="15.6">
      <c r="A9" s="30"/>
      <c r="B9" s="42">
        <f>'Month 1'!B9+10</f>
        <v>10</v>
      </c>
      <c r="C9" s="3">
        <f>CEILING(B9*0.9,5)</f>
        <v>10</v>
      </c>
      <c r="D9" s="33"/>
      <c r="E9" s="30"/>
      <c r="F9" s="3">
        <f>C9</f>
        <v>10</v>
      </c>
      <c r="G9" s="33"/>
      <c r="H9" s="30"/>
      <c r="I9" s="3">
        <f>C9</f>
        <v>10</v>
      </c>
      <c r="J9" s="33"/>
      <c r="K9" s="30"/>
      <c r="L9" s="3">
        <f>C9</f>
        <v>10</v>
      </c>
      <c r="M9" s="33"/>
      <c r="N9" s="30"/>
    </row>
    <row r="10" spans="1:14">
      <c r="A10" s="30"/>
      <c r="B10" s="31"/>
      <c r="C10" s="37" t="s">
        <v>1</v>
      </c>
      <c r="D10" s="38" t="s">
        <v>3</v>
      </c>
      <c r="E10" s="30"/>
      <c r="F10" s="37" t="s">
        <v>1</v>
      </c>
      <c r="G10" s="38" t="s">
        <v>3</v>
      </c>
      <c r="H10" s="30"/>
      <c r="I10" s="37" t="s">
        <v>1</v>
      </c>
      <c r="J10" s="38" t="s">
        <v>3</v>
      </c>
      <c r="K10" s="30"/>
      <c r="L10" s="37" t="s">
        <v>1</v>
      </c>
      <c r="M10" s="38" t="s">
        <v>3</v>
      </c>
      <c r="N10" s="30"/>
    </row>
    <row r="11" spans="1:14">
      <c r="A11" s="30"/>
      <c r="B11" s="31" t="s">
        <v>15</v>
      </c>
      <c r="C11" s="37">
        <v>5</v>
      </c>
      <c r="D11" s="31">
        <f>CEILING($C$9*0.4,5)</f>
        <v>5</v>
      </c>
      <c r="E11" s="30"/>
      <c r="F11" s="37">
        <v>5</v>
      </c>
      <c r="G11" s="31">
        <f>CEILING($C$9*0.4,5)</f>
        <v>5</v>
      </c>
      <c r="H11" s="30"/>
      <c r="I11" s="37">
        <v>5</v>
      </c>
      <c r="J11" s="31">
        <f>CEILING($C$9*0.4,5)</f>
        <v>5</v>
      </c>
      <c r="K11" s="30"/>
      <c r="L11" s="37"/>
      <c r="M11" s="38"/>
      <c r="N11" s="30"/>
    </row>
    <row r="12" spans="1:14">
      <c r="A12" s="30"/>
      <c r="B12" s="31" t="s">
        <v>15</v>
      </c>
      <c r="C12" s="37">
        <v>5</v>
      </c>
      <c r="D12" s="31">
        <f>CEILING($C$9*0.5,5)</f>
        <v>5</v>
      </c>
      <c r="E12" s="30"/>
      <c r="F12" s="37">
        <v>5</v>
      </c>
      <c r="G12" s="31">
        <f>CEILING($C$9*0.5,5)</f>
        <v>5</v>
      </c>
      <c r="H12" s="30"/>
      <c r="I12" s="37">
        <v>5</v>
      </c>
      <c r="J12" s="31">
        <f>CEILING($C$9*0.5,5)</f>
        <v>5</v>
      </c>
      <c r="K12" s="30"/>
      <c r="L12" s="37"/>
      <c r="M12" s="38"/>
      <c r="N12" s="30"/>
    </row>
    <row r="13" spans="1:14">
      <c r="A13" s="30"/>
      <c r="B13" s="39" t="s">
        <v>15</v>
      </c>
      <c r="C13" s="40">
        <v>3</v>
      </c>
      <c r="D13" s="39">
        <f>CEILING($C$9*0.6,5)</f>
        <v>10</v>
      </c>
      <c r="E13" s="30"/>
      <c r="F13" s="40">
        <v>3</v>
      </c>
      <c r="G13" s="39">
        <f>CEILING($C$9*0.6,5)</f>
        <v>10</v>
      </c>
      <c r="H13" s="30"/>
      <c r="I13" s="40">
        <v>3</v>
      </c>
      <c r="J13" s="39">
        <f>CEILING($C$9*0.6,5)</f>
        <v>10</v>
      </c>
      <c r="K13" s="30"/>
      <c r="L13" s="40"/>
      <c r="M13" s="39"/>
      <c r="N13" s="30"/>
    </row>
    <row r="14" spans="1:14">
      <c r="A14" s="30"/>
      <c r="B14" s="31" t="s">
        <v>16</v>
      </c>
      <c r="C14" s="32">
        <v>5</v>
      </c>
      <c r="D14" s="31">
        <f>CEILING($C$9*0.65,5)</f>
        <v>10</v>
      </c>
      <c r="E14" s="30"/>
      <c r="F14" s="32">
        <v>3</v>
      </c>
      <c r="G14" s="31">
        <f>CEILING($C$9*0.7,5)</f>
        <v>10</v>
      </c>
      <c r="H14" s="30"/>
      <c r="I14" s="32">
        <v>5</v>
      </c>
      <c r="J14" s="31">
        <f>CEILING($C$9*0.75,5)</f>
        <v>10</v>
      </c>
      <c r="K14" s="30"/>
      <c r="L14" s="32">
        <v>5</v>
      </c>
      <c r="M14" s="31">
        <f>CEILING($C$9*0.4,5)</f>
        <v>5</v>
      </c>
      <c r="N14" s="30"/>
    </row>
    <row r="15" spans="1:14">
      <c r="A15" s="30"/>
      <c r="B15" s="31" t="s">
        <v>16</v>
      </c>
      <c r="C15" s="32">
        <v>5</v>
      </c>
      <c r="D15" s="31">
        <f>CEILING($C$9*0.75,5)</f>
        <v>10</v>
      </c>
      <c r="E15" s="30"/>
      <c r="F15" s="32">
        <v>3</v>
      </c>
      <c r="G15" s="31">
        <f>CEILING($C$9*0.8,5)</f>
        <v>10</v>
      </c>
      <c r="H15" s="30"/>
      <c r="I15" s="32">
        <v>3</v>
      </c>
      <c r="J15" s="31">
        <f>CEILING($C$9*0.85,5)</f>
        <v>10</v>
      </c>
      <c r="K15" s="30"/>
      <c r="L15" s="32">
        <v>5</v>
      </c>
      <c r="M15" s="31">
        <f>CEILING($C$9*0.5,5)</f>
        <v>5</v>
      </c>
      <c r="N15" s="30"/>
    </row>
    <row r="16" spans="1:14">
      <c r="A16" s="30"/>
      <c r="B16" s="31" t="s">
        <v>16</v>
      </c>
      <c r="C16" s="31" t="s">
        <v>7</v>
      </c>
      <c r="D16" s="31">
        <f>CEILING($C$9*0.85,5)</f>
        <v>10</v>
      </c>
      <c r="E16" s="30"/>
      <c r="F16" s="31" t="s">
        <v>19</v>
      </c>
      <c r="G16" s="31">
        <f>CEILING($C$9*0.9,5)</f>
        <v>10</v>
      </c>
      <c r="H16" s="30"/>
      <c r="I16" s="31" t="s">
        <v>20</v>
      </c>
      <c r="J16" s="31">
        <f>CEILING($C$9*0.95,5)</f>
        <v>10</v>
      </c>
      <c r="K16" s="30"/>
      <c r="L16" s="32">
        <v>5</v>
      </c>
      <c r="M16" s="31">
        <f>CEILING($C$9*0.6,5)</f>
        <v>10</v>
      </c>
      <c r="N16" s="30"/>
    </row>
    <row r="17" spans="1:14" ht="12.75" customHeight="1">
      <c r="A17" s="30"/>
      <c r="B17" s="31"/>
      <c r="C17" s="32"/>
      <c r="D17" s="33"/>
      <c r="E17" s="30"/>
      <c r="F17" s="32"/>
      <c r="G17" s="33"/>
      <c r="H17" s="30"/>
      <c r="I17" s="32"/>
      <c r="J17" s="33"/>
      <c r="K17" s="30"/>
      <c r="L17" s="48" t="s">
        <v>9</v>
      </c>
      <c r="M17" s="48"/>
      <c r="N17" s="30"/>
    </row>
    <row r="18" spans="1:14" s="5" customFormat="1" ht="15.6">
      <c r="A18" s="34"/>
      <c r="B18" s="35" t="s">
        <v>8</v>
      </c>
      <c r="C18" s="46" t="str">
        <f>'Start Page - Table 1 - Table 1'!B7</f>
        <v>Power Cleans</v>
      </c>
      <c r="D18" s="46"/>
      <c r="E18" s="34"/>
      <c r="F18" s="46" t="str">
        <f>'Start Page - Table 1 - Table 1'!B7</f>
        <v>Power Cleans</v>
      </c>
      <c r="G18" s="46"/>
      <c r="H18" s="34"/>
      <c r="I18" s="46" t="str">
        <f>'Start Page - Table 1 - Table 1'!B7</f>
        <v>Power Cleans</v>
      </c>
      <c r="J18" s="46"/>
      <c r="K18" s="34"/>
      <c r="L18" s="46" t="str">
        <f>'Start Page - Table 1 - Table 1'!B7</f>
        <v>Power Cleans</v>
      </c>
      <c r="M18" s="46"/>
      <c r="N18" s="34"/>
    </row>
    <row r="19" spans="1:14" ht="15.6">
      <c r="A19" s="30"/>
      <c r="B19" s="42">
        <f>'Month 1'!B19+10</f>
        <v>10</v>
      </c>
      <c r="C19" s="3">
        <f>CEILING(B19*0.9,5)</f>
        <v>10</v>
      </c>
      <c r="D19" s="33"/>
      <c r="E19" s="30"/>
      <c r="F19" s="3">
        <f>C19</f>
        <v>10</v>
      </c>
      <c r="G19" s="33"/>
      <c r="H19" s="30"/>
      <c r="I19" s="3">
        <f>C19</f>
        <v>10</v>
      </c>
      <c r="J19" s="33"/>
      <c r="K19" s="30"/>
      <c r="L19" s="3">
        <f>C19</f>
        <v>10</v>
      </c>
      <c r="M19" s="33"/>
      <c r="N19" s="30"/>
    </row>
    <row r="20" spans="1:14">
      <c r="A20" s="30"/>
      <c r="B20" s="31"/>
      <c r="C20" s="37" t="s">
        <v>1</v>
      </c>
      <c r="D20" s="38" t="s">
        <v>3</v>
      </c>
      <c r="E20" s="30"/>
      <c r="F20" s="37" t="s">
        <v>1</v>
      </c>
      <c r="G20" s="38" t="s">
        <v>3</v>
      </c>
      <c r="H20" s="30"/>
      <c r="I20" s="37" t="s">
        <v>1</v>
      </c>
      <c r="J20" s="38" t="s">
        <v>3</v>
      </c>
      <c r="K20" s="30"/>
      <c r="L20" s="37" t="s">
        <v>1</v>
      </c>
      <c r="M20" s="38" t="s">
        <v>3</v>
      </c>
      <c r="N20" s="30"/>
    </row>
    <row r="21" spans="1:14">
      <c r="A21" s="30"/>
      <c r="B21" s="31" t="s">
        <v>15</v>
      </c>
      <c r="C21" s="37">
        <v>5</v>
      </c>
      <c r="D21" s="31">
        <f>CEILING($C$19*0.4,5)</f>
        <v>5</v>
      </c>
      <c r="E21" s="30"/>
      <c r="F21" s="37">
        <v>5</v>
      </c>
      <c r="G21" s="31">
        <f>CEILING($C$19*0.4,5)</f>
        <v>5</v>
      </c>
      <c r="H21" s="30"/>
      <c r="I21" s="37">
        <v>5</v>
      </c>
      <c r="J21" s="31">
        <f>CEILING($C$19*0.4,5)</f>
        <v>5</v>
      </c>
      <c r="K21" s="30"/>
      <c r="L21" s="37"/>
      <c r="M21" s="38"/>
      <c r="N21" s="30"/>
    </row>
    <row r="22" spans="1:14">
      <c r="A22" s="30"/>
      <c r="B22" s="31" t="s">
        <v>15</v>
      </c>
      <c r="C22" s="37">
        <v>5</v>
      </c>
      <c r="D22" s="31">
        <f>CEILING($C$19*0.5,5)</f>
        <v>5</v>
      </c>
      <c r="E22" s="30"/>
      <c r="F22" s="37">
        <v>5</v>
      </c>
      <c r="G22" s="31">
        <f>CEILING($C$19*0.5,5)</f>
        <v>5</v>
      </c>
      <c r="H22" s="30"/>
      <c r="I22" s="37">
        <v>5</v>
      </c>
      <c r="J22" s="31">
        <f>CEILING($C$19*0.5,5)</f>
        <v>5</v>
      </c>
      <c r="K22" s="30"/>
      <c r="L22" s="37"/>
      <c r="M22" s="38"/>
      <c r="N22" s="30"/>
    </row>
    <row r="23" spans="1:14">
      <c r="A23" s="30"/>
      <c r="B23" s="39" t="s">
        <v>15</v>
      </c>
      <c r="C23" s="40">
        <v>3</v>
      </c>
      <c r="D23" s="39">
        <f>CEILING($C$19*0.6,5)</f>
        <v>10</v>
      </c>
      <c r="E23" s="30"/>
      <c r="F23" s="40">
        <v>3</v>
      </c>
      <c r="G23" s="39">
        <f>CEILING($C$19*0.6,5)</f>
        <v>10</v>
      </c>
      <c r="H23" s="30"/>
      <c r="I23" s="40">
        <v>3</v>
      </c>
      <c r="J23" s="39">
        <f>CEILING($C$19*0.6,5)</f>
        <v>10</v>
      </c>
      <c r="K23" s="30"/>
      <c r="L23" s="40"/>
      <c r="M23" s="39"/>
      <c r="N23" s="30"/>
    </row>
    <row r="24" spans="1:14">
      <c r="A24" s="30"/>
      <c r="B24" s="31" t="s">
        <v>16</v>
      </c>
      <c r="C24" s="32">
        <v>5</v>
      </c>
      <c r="D24" s="31">
        <f>CEILING($C$19*0.65,5)</f>
        <v>10</v>
      </c>
      <c r="E24" s="30"/>
      <c r="F24" s="32">
        <v>3</v>
      </c>
      <c r="G24" s="31">
        <f>CEILING($C$19*0.7,5)</f>
        <v>10</v>
      </c>
      <c r="H24" s="30"/>
      <c r="I24" s="32">
        <v>5</v>
      </c>
      <c r="J24" s="31">
        <f>CEILING($C$19*0.75,5)</f>
        <v>10</v>
      </c>
      <c r="K24" s="30"/>
      <c r="L24" s="32">
        <v>5</v>
      </c>
      <c r="M24" s="31">
        <f>CEILING($C$19*0.4,5)</f>
        <v>5</v>
      </c>
      <c r="N24" s="30"/>
    </row>
    <row r="25" spans="1:14">
      <c r="A25" s="30"/>
      <c r="B25" s="31" t="s">
        <v>16</v>
      </c>
      <c r="C25" s="32">
        <v>5</v>
      </c>
      <c r="D25" s="31">
        <f>CEILING($C$19*0.75,5)</f>
        <v>10</v>
      </c>
      <c r="E25" s="30"/>
      <c r="F25" s="32">
        <v>3</v>
      </c>
      <c r="G25" s="31">
        <f>CEILING($C$19*0.8,5)</f>
        <v>10</v>
      </c>
      <c r="H25" s="30"/>
      <c r="I25" s="32">
        <v>3</v>
      </c>
      <c r="J25" s="31">
        <f>CEILING($C$19*0.85,5)</f>
        <v>10</v>
      </c>
      <c r="K25" s="30"/>
      <c r="L25" s="32">
        <v>5</v>
      </c>
      <c r="M25" s="31">
        <f>CEILING($C$19*0.5,5)</f>
        <v>5</v>
      </c>
      <c r="N25" s="30"/>
    </row>
    <row r="26" spans="1:14">
      <c r="A26" s="30"/>
      <c r="B26" s="31" t="s">
        <v>16</v>
      </c>
      <c r="C26" s="31" t="s">
        <v>7</v>
      </c>
      <c r="D26" s="31">
        <f>CEILING($C$19*0.85,5)</f>
        <v>10</v>
      </c>
      <c r="E26" s="30"/>
      <c r="F26" s="31" t="s">
        <v>19</v>
      </c>
      <c r="G26" s="31">
        <f>CEILING($C$19*0.89,5)</f>
        <v>10</v>
      </c>
      <c r="H26" s="30"/>
      <c r="I26" s="31" t="s">
        <v>20</v>
      </c>
      <c r="J26" s="31">
        <f>CEILING($C$19*0.95,5)</f>
        <v>10</v>
      </c>
      <c r="K26" s="30"/>
      <c r="L26" s="32">
        <v>5</v>
      </c>
      <c r="M26" s="31">
        <f>CEILING($C$19*0.6,5)</f>
        <v>10</v>
      </c>
      <c r="N26" s="30"/>
    </row>
    <row r="27" spans="1:14" ht="12.75" customHeight="1">
      <c r="A27" s="30"/>
      <c r="B27" s="31"/>
      <c r="C27" s="32"/>
      <c r="D27" s="33"/>
      <c r="E27" s="30"/>
      <c r="F27" s="32"/>
      <c r="G27" s="33"/>
      <c r="H27" s="30"/>
      <c r="I27" s="32"/>
      <c r="J27" s="33"/>
      <c r="K27" s="30"/>
      <c r="L27" s="48" t="s">
        <v>9</v>
      </c>
      <c r="M27" s="48"/>
      <c r="N27" s="30"/>
    </row>
    <row r="28" spans="1:14" s="5" customFormat="1" ht="15.6">
      <c r="A28" s="34"/>
      <c r="B28" s="35" t="s">
        <v>8</v>
      </c>
      <c r="C28" s="46" t="str">
        <f>'Start Page - Table 1 - Table 1'!B8</f>
        <v>Push Press</v>
      </c>
      <c r="D28" s="46"/>
      <c r="E28" s="34"/>
      <c r="F28" s="46" t="str">
        <f>'Start Page - Table 1 - Table 1'!B8</f>
        <v>Push Press</v>
      </c>
      <c r="G28" s="46"/>
      <c r="H28" s="34"/>
      <c r="I28" s="46" t="str">
        <f>'Start Page - Table 1 - Table 1'!B8</f>
        <v>Push Press</v>
      </c>
      <c r="J28" s="46"/>
      <c r="K28" s="34"/>
      <c r="L28" s="46" t="str">
        <f>'Start Page - Table 1 - Table 1'!B8</f>
        <v>Push Press</v>
      </c>
      <c r="M28" s="46"/>
      <c r="N28" s="34"/>
    </row>
    <row r="29" spans="1:14" ht="15.6">
      <c r="A29" s="30"/>
      <c r="B29" s="42">
        <f>'Month 1'!B29+10</f>
        <v>10</v>
      </c>
      <c r="C29" s="3">
        <f>CEILING(B29*0.9,5)</f>
        <v>10</v>
      </c>
      <c r="D29" s="33"/>
      <c r="E29" s="30"/>
      <c r="F29" s="3">
        <f>C29</f>
        <v>10</v>
      </c>
      <c r="G29" s="33"/>
      <c r="H29" s="30"/>
      <c r="I29" s="3">
        <f>C29</f>
        <v>10</v>
      </c>
      <c r="J29" s="33"/>
      <c r="K29" s="30"/>
      <c r="L29" s="3">
        <f>C29</f>
        <v>10</v>
      </c>
      <c r="M29" s="33"/>
      <c r="N29" s="30"/>
    </row>
    <row r="30" spans="1:14">
      <c r="A30" s="30"/>
      <c r="B30" s="31"/>
      <c r="C30" s="37" t="s">
        <v>1</v>
      </c>
      <c r="D30" s="38" t="s">
        <v>3</v>
      </c>
      <c r="E30" s="30"/>
      <c r="F30" s="37" t="s">
        <v>1</v>
      </c>
      <c r="G30" s="38" t="s">
        <v>3</v>
      </c>
      <c r="H30" s="30"/>
      <c r="I30" s="37" t="s">
        <v>1</v>
      </c>
      <c r="J30" s="38" t="s">
        <v>3</v>
      </c>
      <c r="K30" s="30"/>
      <c r="L30" s="37" t="s">
        <v>1</v>
      </c>
      <c r="M30" s="38" t="s">
        <v>3</v>
      </c>
      <c r="N30" s="30"/>
    </row>
    <row r="31" spans="1:14">
      <c r="A31" s="30"/>
      <c r="B31" s="31" t="s">
        <v>15</v>
      </c>
      <c r="C31" s="37">
        <v>5</v>
      </c>
      <c r="D31" s="31">
        <f>CEILING($C$29*0.4,5)</f>
        <v>5</v>
      </c>
      <c r="E31" s="30"/>
      <c r="F31" s="37">
        <v>5</v>
      </c>
      <c r="G31" s="31">
        <f>CEILING($C$29*0.4,5)</f>
        <v>5</v>
      </c>
      <c r="H31" s="30"/>
      <c r="I31" s="37">
        <v>5</v>
      </c>
      <c r="J31" s="31">
        <f>CEILING($C$29*0.4,5)</f>
        <v>5</v>
      </c>
      <c r="K31" s="30"/>
      <c r="L31" s="37"/>
      <c r="M31" s="38"/>
      <c r="N31" s="30"/>
    </row>
    <row r="32" spans="1:14">
      <c r="A32" s="30"/>
      <c r="B32" s="31" t="s">
        <v>15</v>
      </c>
      <c r="C32" s="37">
        <v>5</v>
      </c>
      <c r="D32" s="31">
        <f>CEILING($C$29*0.5,5)</f>
        <v>5</v>
      </c>
      <c r="E32" s="30"/>
      <c r="F32" s="37">
        <v>5</v>
      </c>
      <c r="G32" s="31">
        <f>CEILING($C$29*0.5,5)</f>
        <v>5</v>
      </c>
      <c r="H32" s="30"/>
      <c r="I32" s="37">
        <v>5</v>
      </c>
      <c r="J32" s="31">
        <f>CEILING($C$29*0.5,5)</f>
        <v>5</v>
      </c>
      <c r="K32" s="30"/>
      <c r="L32" s="37"/>
      <c r="M32" s="38"/>
      <c r="N32" s="30"/>
    </row>
    <row r="33" spans="1:14">
      <c r="A33" s="30"/>
      <c r="B33" s="39" t="s">
        <v>15</v>
      </c>
      <c r="C33" s="40">
        <v>3</v>
      </c>
      <c r="D33" s="39">
        <f>CEILING($C$29*0.6,5)</f>
        <v>10</v>
      </c>
      <c r="E33" s="30"/>
      <c r="F33" s="40">
        <v>3</v>
      </c>
      <c r="G33" s="39">
        <f>CEILING($C$29*0.6,5)</f>
        <v>10</v>
      </c>
      <c r="H33" s="30"/>
      <c r="I33" s="40">
        <v>3</v>
      </c>
      <c r="J33" s="39">
        <f>CEILING($C$29*0.6,5)</f>
        <v>10</v>
      </c>
      <c r="K33" s="30"/>
      <c r="L33" s="40"/>
      <c r="M33" s="41"/>
      <c r="N33" s="30"/>
    </row>
    <row r="34" spans="1:14">
      <c r="A34" s="30"/>
      <c r="B34" s="31" t="s">
        <v>16</v>
      </c>
      <c r="C34" s="32">
        <v>5</v>
      </c>
      <c r="D34" s="31">
        <f>CEILING($C$29*0.65,5)</f>
        <v>10</v>
      </c>
      <c r="E34" s="30"/>
      <c r="F34" s="32">
        <v>3</v>
      </c>
      <c r="G34" s="31">
        <f>CEILING($C$29*0.7,5)</f>
        <v>10</v>
      </c>
      <c r="H34" s="30"/>
      <c r="I34" s="32">
        <v>5</v>
      </c>
      <c r="J34" s="31">
        <f>CEILING($C$29*0.75,5)</f>
        <v>10</v>
      </c>
      <c r="K34" s="30"/>
      <c r="L34" s="32">
        <v>5</v>
      </c>
      <c r="M34" s="31">
        <f>CEILING($C$29*0.4,5)</f>
        <v>5</v>
      </c>
      <c r="N34" s="30"/>
    </row>
    <row r="35" spans="1:14">
      <c r="A35" s="30"/>
      <c r="B35" s="31" t="s">
        <v>16</v>
      </c>
      <c r="C35" s="32">
        <v>5</v>
      </c>
      <c r="D35" s="31">
        <f>CEILING($C$29*0.75,5)</f>
        <v>10</v>
      </c>
      <c r="E35" s="30"/>
      <c r="F35" s="32">
        <v>3</v>
      </c>
      <c r="G35" s="31">
        <f>CEILING($C$29*0.8,5)</f>
        <v>10</v>
      </c>
      <c r="H35" s="30"/>
      <c r="I35" s="32">
        <v>3</v>
      </c>
      <c r="J35" s="31">
        <f>CEILING($C$29*0.85,5)</f>
        <v>10</v>
      </c>
      <c r="K35" s="30"/>
      <c r="L35" s="32">
        <v>5</v>
      </c>
      <c r="M35" s="31">
        <f>CEILING($C$29*0.5,5)</f>
        <v>5</v>
      </c>
      <c r="N35" s="30"/>
    </row>
    <row r="36" spans="1:14">
      <c r="A36" s="30"/>
      <c r="B36" s="31" t="s">
        <v>16</v>
      </c>
      <c r="C36" s="31" t="s">
        <v>7</v>
      </c>
      <c r="D36" s="31">
        <f>CEILING($C$29*0.85,5)</f>
        <v>10</v>
      </c>
      <c r="E36" s="30"/>
      <c r="F36" s="31" t="s">
        <v>19</v>
      </c>
      <c r="G36" s="31">
        <f>CEILING($C$29*0.9,5)</f>
        <v>10</v>
      </c>
      <c r="H36" s="30"/>
      <c r="I36" s="31" t="s">
        <v>20</v>
      </c>
      <c r="J36" s="31">
        <f>CEILING($C$29*0.95,5)</f>
        <v>10</v>
      </c>
      <c r="K36" s="30"/>
      <c r="L36" s="32">
        <v>5</v>
      </c>
      <c r="M36" s="31">
        <f>CEILING($C$29*0.6,5)</f>
        <v>10</v>
      </c>
      <c r="N36" s="30"/>
    </row>
    <row r="37" spans="1:14" ht="12.75" customHeight="1">
      <c r="A37" s="30"/>
      <c r="B37" s="31"/>
      <c r="C37" s="32"/>
      <c r="D37" s="33"/>
      <c r="E37" s="30"/>
      <c r="F37" s="30"/>
      <c r="G37" s="30"/>
      <c r="H37" s="30"/>
      <c r="I37" s="30"/>
      <c r="J37" s="30"/>
      <c r="K37" s="30"/>
      <c r="L37" s="48" t="s">
        <v>9</v>
      </c>
      <c r="M37" s="48"/>
      <c r="N37" s="30"/>
    </row>
    <row r="38" spans="1:14" s="5" customFormat="1" ht="15.6">
      <c r="A38" s="34"/>
      <c r="B38" s="35" t="s">
        <v>8</v>
      </c>
      <c r="C38" s="46" t="str">
        <f>'Start Page - Table 1 - Table 1'!B9</f>
        <v>Deadlift</v>
      </c>
      <c r="D38" s="46"/>
      <c r="E38" s="34"/>
      <c r="F38" s="46" t="str">
        <f>'Start Page - Table 1 - Table 1'!B9</f>
        <v>Deadlift</v>
      </c>
      <c r="G38" s="46"/>
      <c r="H38" s="34"/>
      <c r="I38" s="46" t="str">
        <f>'Start Page - Table 1 - Table 1'!B9</f>
        <v>Deadlift</v>
      </c>
      <c r="J38" s="46"/>
      <c r="K38" s="34"/>
      <c r="L38" s="46" t="str">
        <f>'Start Page - Table 1 - Table 1'!B9</f>
        <v>Deadlift</v>
      </c>
      <c r="M38" s="46"/>
      <c r="N38" s="34"/>
    </row>
    <row r="39" spans="1:14" ht="15.6">
      <c r="A39" s="30"/>
      <c r="B39" s="42">
        <f>'Month 1'!B39+5</f>
        <v>5</v>
      </c>
      <c r="C39" s="3">
        <f>CEILING(B39*0.9,5)</f>
        <v>5</v>
      </c>
      <c r="D39" s="33"/>
      <c r="E39" s="30"/>
      <c r="F39" s="3">
        <f>C39</f>
        <v>5</v>
      </c>
      <c r="G39" s="33"/>
      <c r="H39" s="30"/>
      <c r="I39" s="3">
        <f>C39</f>
        <v>5</v>
      </c>
      <c r="J39" s="33"/>
      <c r="K39" s="30"/>
      <c r="L39" s="3">
        <f>C39</f>
        <v>5</v>
      </c>
      <c r="M39" s="33"/>
      <c r="N39" s="30"/>
    </row>
    <row r="40" spans="1:14">
      <c r="A40" s="30"/>
      <c r="B40" s="31"/>
      <c r="C40" s="37" t="s">
        <v>1</v>
      </c>
      <c r="D40" s="38" t="s">
        <v>3</v>
      </c>
      <c r="E40" s="30"/>
      <c r="F40" s="37" t="s">
        <v>1</v>
      </c>
      <c r="G40" s="38" t="s">
        <v>3</v>
      </c>
      <c r="H40" s="30"/>
      <c r="I40" s="37" t="s">
        <v>1</v>
      </c>
      <c r="J40" s="38" t="s">
        <v>3</v>
      </c>
      <c r="K40" s="30"/>
      <c r="L40" s="37" t="s">
        <v>1</v>
      </c>
      <c r="M40" s="38" t="s">
        <v>3</v>
      </c>
      <c r="N40" s="30"/>
    </row>
    <row r="41" spans="1:14">
      <c r="A41" s="30"/>
      <c r="B41" s="31" t="s">
        <v>15</v>
      </c>
      <c r="C41" s="37">
        <v>5</v>
      </c>
      <c r="D41" s="31">
        <f>CEILING($C$39*0.4,5)</f>
        <v>5</v>
      </c>
      <c r="E41" s="30"/>
      <c r="F41" s="37">
        <v>5</v>
      </c>
      <c r="G41" s="31">
        <f>CEILING($C$39*0.4,5)</f>
        <v>5</v>
      </c>
      <c r="H41" s="30"/>
      <c r="I41" s="37">
        <v>5</v>
      </c>
      <c r="J41" s="31">
        <f>CEILING($C$39*0.4,5)</f>
        <v>5</v>
      </c>
      <c r="K41" s="30"/>
      <c r="L41" s="37"/>
      <c r="M41" s="38"/>
      <c r="N41" s="30"/>
    </row>
    <row r="42" spans="1:14">
      <c r="A42" s="30"/>
      <c r="B42" s="31" t="s">
        <v>15</v>
      </c>
      <c r="C42" s="37">
        <v>5</v>
      </c>
      <c r="D42" s="31">
        <f>CEILING($C$39*0.5,5)</f>
        <v>5</v>
      </c>
      <c r="E42" s="30"/>
      <c r="F42" s="37">
        <v>5</v>
      </c>
      <c r="G42" s="31">
        <f>CEILING($C$39*0.5,5)</f>
        <v>5</v>
      </c>
      <c r="H42" s="30"/>
      <c r="I42" s="37">
        <v>5</v>
      </c>
      <c r="J42" s="31">
        <f>CEILING($C$39*0.5,5)</f>
        <v>5</v>
      </c>
      <c r="K42" s="30"/>
      <c r="L42" s="37"/>
      <c r="M42" s="38"/>
      <c r="N42" s="30"/>
    </row>
    <row r="43" spans="1:14">
      <c r="A43" s="30"/>
      <c r="B43" s="39" t="s">
        <v>15</v>
      </c>
      <c r="C43" s="40">
        <v>3</v>
      </c>
      <c r="D43" s="39">
        <f>CEILING($C$39*0.6,5)</f>
        <v>5</v>
      </c>
      <c r="E43" s="30"/>
      <c r="F43" s="40">
        <v>3</v>
      </c>
      <c r="G43" s="39">
        <f>CEILING($C$39*0.6,5)</f>
        <v>5</v>
      </c>
      <c r="H43" s="30"/>
      <c r="I43" s="40">
        <v>3</v>
      </c>
      <c r="J43" s="39">
        <f>CEILING($C$39*0.6,5)</f>
        <v>5</v>
      </c>
      <c r="K43" s="30"/>
      <c r="L43" s="40"/>
      <c r="M43" s="41"/>
      <c r="N43" s="30"/>
    </row>
    <row r="44" spans="1:14">
      <c r="A44" s="30"/>
      <c r="B44" s="31" t="s">
        <v>16</v>
      </c>
      <c r="C44" s="32">
        <v>5</v>
      </c>
      <c r="D44" s="31">
        <f>CEILING($C$39*0.65,5)</f>
        <v>5</v>
      </c>
      <c r="E44" s="30"/>
      <c r="F44" s="32">
        <v>3</v>
      </c>
      <c r="G44" s="31">
        <f>CEILING($C$39*0.7,5)</f>
        <v>5</v>
      </c>
      <c r="H44" s="30"/>
      <c r="I44" s="32">
        <v>5</v>
      </c>
      <c r="J44" s="31">
        <f>CEILING($C$39*0.75,5)</f>
        <v>5</v>
      </c>
      <c r="K44" s="30"/>
      <c r="L44" s="32">
        <v>5</v>
      </c>
      <c r="M44" s="31">
        <f>CEILING($C$39*0.4,5)</f>
        <v>5</v>
      </c>
      <c r="N44" s="30"/>
    </row>
    <row r="45" spans="1:14">
      <c r="A45" s="30"/>
      <c r="B45" s="31" t="s">
        <v>16</v>
      </c>
      <c r="C45" s="32">
        <v>5</v>
      </c>
      <c r="D45" s="31">
        <f>CEILING($C$39*0.75,5)</f>
        <v>5</v>
      </c>
      <c r="E45" s="30"/>
      <c r="F45" s="32">
        <v>3</v>
      </c>
      <c r="G45" s="31">
        <f>CEILING($C$39*0.8,5)</f>
        <v>5</v>
      </c>
      <c r="H45" s="30"/>
      <c r="I45" s="32">
        <v>3</v>
      </c>
      <c r="J45" s="31">
        <f>CEILING($C$39*0.85,5)</f>
        <v>5</v>
      </c>
      <c r="K45" s="30"/>
      <c r="L45" s="32">
        <v>5</v>
      </c>
      <c r="M45" s="31">
        <f>CEILING($C$39*0.5,5)</f>
        <v>5</v>
      </c>
      <c r="N45" s="30"/>
    </row>
    <row r="46" spans="1:14">
      <c r="A46" s="30"/>
      <c r="B46" s="31" t="s">
        <v>16</v>
      </c>
      <c r="C46" s="31" t="s">
        <v>7</v>
      </c>
      <c r="D46" s="31">
        <f>CEILING($C$39*0.85,5)</f>
        <v>5</v>
      </c>
      <c r="E46" s="30"/>
      <c r="F46" s="31" t="s">
        <v>19</v>
      </c>
      <c r="G46" s="31">
        <f>CEILING($C$39*0.9,5)</f>
        <v>5</v>
      </c>
      <c r="H46" s="30"/>
      <c r="I46" s="31" t="s">
        <v>20</v>
      </c>
      <c r="J46" s="31">
        <f>CEILING($C$39*0.95,5)</f>
        <v>5</v>
      </c>
      <c r="K46" s="30"/>
      <c r="L46" s="32">
        <v>5</v>
      </c>
      <c r="M46" s="31">
        <f>CEILING($C$39*0.6,5)</f>
        <v>5</v>
      </c>
      <c r="N46" s="30"/>
    </row>
    <row r="47" spans="1:14" ht="12.75" customHeight="1">
      <c r="A47" s="30"/>
      <c r="B47" s="31"/>
      <c r="C47" s="32"/>
      <c r="D47" s="33"/>
      <c r="E47" s="30"/>
      <c r="F47" s="30"/>
      <c r="G47" s="30"/>
      <c r="H47" s="30"/>
      <c r="I47" s="30"/>
      <c r="J47" s="30"/>
      <c r="K47" s="30"/>
      <c r="L47" s="30"/>
      <c r="M47" s="30"/>
      <c r="N47" s="30"/>
    </row>
    <row r="48" spans="1:14">
      <c r="A48" s="30"/>
      <c r="B48" s="31"/>
      <c r="C48" s="32"/>
      <c r="D48" s="33"/>
      <c r="E48" s="30"/>
      <c r="F48" s="30"/>
      <c r="G48" s="30"/>
      <c r="H48" s="30"/>
      <c r="I48" s="30"/>
      <c r="J48" s="30"/>
      <c r="K48" s="30"/>
      <c r="L48" s="30"/>
      <c r="M48" s="30"/>
      <c r="N48" s="30"/>
    </row>
    <row r="49" spans="1:14">
      <c r="A49" s="30"/>
      <c r="B49" s="31"/>
      <c r="C49" s="32"/>
      <c r="D49" s="33"/>
      <c r="E49" s="30"/>
      <c r="F49" s="30"/>
      <c r="G49" s="30"/>
      <c r="H49" s="30"/>
      <c r="I49" s="30"/>
      <c r="J49" s="30"/>
      <c r="K49" s="30"/>
      <c r="L49" s="30"/>
      <c r="M49" s="30"/>
      <c r="N49" s="30"/>
    </row>
    <row r="50" spans="1:14">
      <c r="A50" s="30"/>
      <c r="B50" s="31"/>
      <c r="C50" s="32"/>
      <c r="D50" s="33"/>
      <c r="E50" s="30"/>
      <c r="F50" s="30"/>
      <c r="G50" s="30"/>
      <c r="H50" s="30"/>
      <c r="I50" s="30"/>
      <c r="J50" s="30"/>
      <c r="K50" s="30"/>
      <c r="L50" s="30"/>
      <c r="M50" s="30"/>
      <c r="N50" s="30"/>
    </row>
    <row r="51" spans="1:14">
      <c r="A51" s="30"/>
      <c r="B51" s="31"/>
      <c r="C51" s="32"/>
      <c r="D51" s="33"/>
      <c r="E51" s="30"/>
      <c r="F51" s="30"/>
      <c r="G51" s="30"/>
      <c r="H51" s="30"/>
      <c r="I51" s="30"/>
      <c r="J51" s="30"/>
      <c r="K51" s="30"/>
      <c r="L51" s="30"/>
      <c r="M51" s="30"/>
      <c r="N51" s="30"/>
    </row>
  </sheetData>
  <sheetProtection sheet="1" objects="1" scenarios="1"/>
  <mergeCells count="24">
    <mergeCell ref="C28:D28"/>
    <mergeCell ref="F28:G28"/>
    <mergeCell ref="I28:J28"/>
    <mergeCell ref="L28:M28"/>
    <mergeCell ref="L17:M17"/>
    <mergeCell ref="C18:D18"/>
    <mergeCell ref="F18:G18"/>
    <mergeCell ref="I18:J18"/>
    <mergeCell ref="L18:M18"/>
    <mergeCell ref="L27:M27"/>
    <mergeCell ref="C38:D38"/>
    <mergeCell ref="F38:G38"/>
    <mergeCell ref="I38:J38"/>
    <mergeCell ref="L38:M38"/>
    <mergeCell ref="L37:M37"/>
    <mergeCell ref="B2:D2"/>
    <mergeCell ref="C8:D8"/>
    <mergeCell ref="F8:G8"/>
    <mergeCell ref="I8:J8"/>
    <mergeCell ref="L8:M8"/>
    <mergeCell ref="F2:G2"/>
    <mergeCell ref="I2:J2"/>
    <mergeCell ref="L2:M2"/>
    <mergeCell ref="L7:M7"/>
  </mergeCells>
  <pageMargins left="0.7" right="0.7" top="0.75" bottom="0.75" header="0.3" footer="0.3"/>
  <pageSetup orientation="portrait" r:id="rId1"/>
  <headerFooter>
    <oddHeader>&amp;C&amp;"-,Bold"&amp;14&amp;A</oddHeader>
  </headerFooter>
</worksheet>
</file>

<file path=xl/worksheets/sheet4.xml><?xml version="1.0" encoding="utf-8"?>
<worksheet xmlns="http://schemas.openxmlformats.org/spreadsheetml/2006/main" xmlns:r="http://schemas.openxmlformats.org/officeDocument/2006/relationships">
  <dimension ref="A1:O47"/>
  <sheetViews>
    <sheetView showGridLines="0" workbookViewId="0">
      <selection activeCell="R38" sqref="R38"/>
    </sheetView>
  </sheetViews>
  <sheetFormatPr defaultRowHeight="14.4"/>
  <cols>
    <col min="1" max="1" width="2.6640625" customWidth="1"/>
    <col min="2" max="2" width="5.33203125" style="4" bestFit="1" customWidth="1"/>
    <col min="3" max="3" width="8.109375" style="1" bestFit="1" customWidth="1"/>
    <col min="4" max="4" width="8.109375" style="2" bestFit="1" customWidth="1"/>
    <col min="5" max="5" width="2.6640625" customWidth="1"/>
    <col min="6" max="7" width="8.109375" bestFit="1" customWidth="1"/>
    <col min="8" max="8" width="2.6640625" customWidth="1"/>
    <col min="9" max="10" width="8.109375" bestFit="1" customWidth="1"/>
    <col min="11" max="11" width="2.6640625" customWidth="1"/>
    <col min="12" max="13" width="8.109375" bestFit="1" customWidth="1"/>
    <col min="14" max="14" width="2.6640625" customWidth="1"/>
  </cols>
  <sheetData>
    <row r="1" spans="1:15">
      <c r="A1" s="30"/>
      <c r="B1" s="31"/>
      <c r="C1" s="32"/>
      <c r="D1" s="33"/>
      <c r="E1" s="30"/>
      <c r="F1" s="30"/>
      <c r="G1" s="30"/>
      <c r="H1" s="30"/>
      <c r="I1" s="30"/>
      <c r="J1" s="30"/>
      <c r="K1" s="30"/>
      <c r="L1" s="30"/>
      <c r="M1" s="30"/>
      <c r="N1" s="30"/>
      <c r="O1" s="30"/>
    </row>
    <row r="2" spans="1:15">
      <c r="A2" s="30"/>
      <c r="B2" s="47" t="s">
        <v>28</v>
      </c>
      <c r="C2" s="47"/>
      <c r="D2" s="47"/>
      <c r="E2" s="30"/>
      <c r="F2" s="47" t="s">
        <v>29</v>
      </c>
      <c r="G2" s="47"/>
      <c r="H2" s="30"/>
      <c r="I2" s="47" t="s">
        <v>30</v>
      </c>
      <c r="J2" s="47"/>
      <c r="K2" s="30"/>
      <c r="L2" s="47" t="s">
        <v>31</v>
      </c>
      <c r="M2" s="47"/>
      <c r="N2" s="30"/>
      <c r="O2" s="30"/>
    </row>
    <row r="3" spans="1:15" ht="12.75" customHeight="1">
      <c r="A3" s="30"/>
      <c r="B3" s="31"/>
      <c r="C3" s="31"/>
      <c r="D3" s="31"/>
      <c r="E3" s="30"/>
      <c r="F3" s="31"/>
      <c r="G3" s="31"/>
      <c r="H3" s="30"/>
      <c r="I3" s="31"/>
      <c r="J3" s="31"/>
      <c r="K3" s="30"/>
      <c r="L3" s="31"/>
      <c r="M3" s="31"/>
      <c r="N3" s="30"/>
      <c r="O3" s="30"/>
    </row>
    <row r="4" spans="1:15">
      <c r="A4" s="30"/>
      <c r="B4" s="31" t="s">
        <v>16</v>
      </c>
      <c r="C4" s="29" t="s">
        <v>36</v>
      </c>
      <c r="D4" s="29"/>
      <c r="E4" s="30"/>
      <c r="F4" s="29" t="s">
        <v>37</v>
      </c>
      <c r="G4" s="29"/>
      <c r="H4" s="30"/>
      <c r="I4" s="29" t="s">
        <v>38</v>
      </c>
      <c r="J4" s="29"/>
      <c r="K4" s="30"/>
      <c r="L4" s="29" t="s">
        <v>39</v>
      </c>
      <c r="M4" s="31"/>
      <c r="N4" s="30"/>
      <c r="O4" s="30"/>
    </row>
    <row r="5" spans="1:15">
      <c r="A5" s="30"/>
      <c r="B5" s="31" t="s">
        <v>16</v>
      </c>
      <c r="C5" s="29" t="s">
        <v>38</v>
      </c>
      <c r="D5" s="29"/>
      <c r="E5" s="30"/>
      <c r="F5" s="29" t="s">
        <v>40</v>
      </c>
      <c r="G5" s="29"/>
      <c r="H5" s="30"/>
      <c r="I5" s="29" t="s">
        <v>41</v>
      </c>
      <c r="J5" s="29"/>
      <c r="K5" s="30"/>
      <c r="L5" s="29" t="s">
        <v>42</v>
      </c>
      <c r="M5" s="31"/>
      <c r="N5" s="30"/>
      <c r="O5" s="30"/>
    </row>
    <row r="6" spans="1:15">
      <c r="A6" s="30"/>
      <c r="B6" s="31" t="s">
        <v>16</v>
      </c>
      <c r="C6" s="29" t="s">
        <v>44</v>
      </c>
      <c r="D6" s="29"/>
      <c r="E6" s="30"/>
      <c r="F6" s="29" t="s">
        <v>45</v>
      </c>
      <c r="G6" s="29"/>
      <c r="H6" s="30"/>
      <c r="I6" s="29" t="s">
        <v>46</v>
      </c>
      <c r="J6" s="29"/>
      <c r="K6" s="30"/>
      <c r="L6" s="29" t="s">
        <v>43</v>
      </c>
      <c r="M6" s="31"/>
      <c r="N6" s="30"/>
      <c r="O6" s="30"/>
    </row>
    <row r="7" spans="1:15" ht="12.75" customHeight="1">
      <c r="A7" s="30"/>
      <c r="B7" s="31"/>
      <c r="C7" s="32"/>
      <c r="D7" s="33"/>
      <c r="E7" s="30"/>
      <c r="F7" s="32"/>
      <c r="G7" s="33"/>
      <c r="H7" s="30"/>
      <c r="I7" s="32"/>
      <c r="J7" s="33"/>
      <c r="K7" s="30"/>
      <c r="L7" s="48" t="s">
        <v>9</v>
      </c>
      <c r="M7" s="48"/>
      <c r="N7" s="30"/>
      <c r="O7" s="30"/>
    </row>
    <row r="8" spans="1:15" s="5" customFormat="1" ht="15.6">
      <c r="A8" s="34"/>
      <c r="B8" s="35" t="s">
        <v>8</v>
      </c>
      <c r="C8" s="46" t="str">
        <f>'Start Page - Table 1 - Table 1'!B6</f>
        <v>Squat F/B/OH</v>
      </c>
      <c r="D8" s="46"/>
      <c r="E8" s="34"/>
      <c r="F8" s="46" t="str">
        <f>'Start Page - Table 1 - Table 1'!B6</f>
        <v>Squat F/B/OH</v>
      </c>
      <c r="G8" s="46"/>
      <c r="H8" s="34"/>
      <c r="I8" s="46" t="str">
        <f>'Start Page - Table 1 - Table 1'!B6</f>
        <v>Squat F/B/OH</v>
      </c>
      <c r="J8" s="46"/>
      <c r="K8" s="34"/>
      <c r="L8" s="46" t="str">
        <f>'Start Page - Table 1 - Table 1'!B6</f>
        <v>Squat F/B/OH</v>
      </c>
      <c r="M8" s="46"/>
      <c r="N8" s="34"/>
      <c r="O8" s="34"/>
    </row>
    <row r="9" spans="1:15" ht="15.6">
      <c r="A9" s="30"/>
      <c r="B9" s="42">
        <f>'Month 2'!B9+10</f>
        <v>20</v>
      </c>
      <c r="C9" s="3">
        <f>CEILING(B9*0.9,5)</f>
        <v>20</v>
      </c>
      <c r="D9" s="33"/>
      <c r="E9" s="30"/>
      <c r="F9" s="3">
        <f>C9</f>
        <v>20</v>
      </c>
      <c r="G9" s="33"/>
      <c r="H9" s="30"/>
      <c r="I9" s="3">
        <f>C9</f>
        <v>20</v>
      </c>
      <c r="J9" s="33"/>
      <c r="K9" s="30"/>
      <c r="L9" s="3">
        <f>C9</f>
        <v>20</v>
      </c>
      <c r="M9" s="33"/>
      <c r="N9" s="30"/>
      <c r="O9" s="30"/>
    </row>
    <row r="10" spans="1:15">
      <c r="A10" s="30"/>
      <c r="B10" s="31"/>
      <c r="C10" s="37" t="s">
        <v>1</v>
      </c>
      <c r="D10" s="38" t="s">
        <v>3</v>
      </c>
      <c r="E10" s="30"/>
      <c r="F10" s="37" t="s">
        <v>1</v>
      </c>
      <c r="G10" s="38" t="s">
        <v>3</v>
      </c>
      <c r="H10" s="30"/>
      <c r="I10" s="37" t="s">
        <v>1</v>
      </c>
      <c r="J10" s="38" t="s">
        <v>3</v>
      </c>
      <c r="K10" s="30"/>
      <c r="L10" s="37" t="s">
        <v>1</v>
      </c>
      <c r="M10" s="38" t="s">
        <v>3</v>
      </c>
      <c r="N10" s="30"/>
      <c r="O10" s="30"/>
    </row>
    <row r="11" spans="1:15">
      <c r="A11" s="30"/>
      <c r="B11" s="31" t="s">
        <v>15</v>
      </c>
      <c r="C11" s="37">
        <v>5</v>
      </c>
      <c r="D11" s="31">
        <f>CEILING($C$9*0.4,5)</f>
        <v>10</v>
      </c>
      <c r="E11" s="30"/>
      <c r="F11" s="37">
        <v>5</v>
      </c>
      <c r="G11" s="31">
        <f>CEILING($C$9*0.4,5)</f>
        <v>10</v>
      </c>
      <c r="H11" s="30"/>
      <c r="I11" s="37">
        <v>5</v>
      </c>
      <c r="J11" s="31">
        <f>CEILING($C$9*0.4,5)</f>
        <v>10</v>
      </c>
      <c r="K11" s="30"/>
      <c r="L11" s="37"/>
      <c r="M11" s="38"/>
      <c r="N11" s="30"/>
      <c r="O11" s="30"/>
    </row>
    <row r="12" spans="1:15">
      <c r="A12" s="30"/>
      <c r="B12" s="31" t="s">
        <v>15</v>
      </c>
      <c r="C12" s="37">
        <v>5</v>
      </c>
      <c r="D12" s="31">
        <f>CEILING($C$9*0.5,5)</f>
        <v>10</v>
      </c>
      <c r="E12" s="30"/>
      <c r="F12" s="37">
        <v>5</v>
      </c>
      <c r="G12" s="31">
        <f>CEILING($C$9*0.5,5)</f>
        <v>10</v>
      </c>
      <c r="H12" s="30"/>
      <c r="I12" s="37">
        <v>5</v>
      </c>
      <c r="J12" s="31">
        <f>CEILING($C$9*0.5,5)</f>
        <v>10</v>
      </c>
      <c r="K12" s="30"/>
      <c r="L12" s="37"/>
      <c r="M12" s="38"/>
      <c r="N12" s="30"/>
      <c r="O12" s="30"/>
    </row>
    <row r="13" spans="1:15">
      <c r="A13" s="30"/>
      <c r="B13" s="39" t="s">
        <v>15</v>
      </c>
      <c r="C13" s="40">
        <v>3</v>
      </c>
      <c r="D13" s="39">
        <f>CEILING($C$9*0.6,5)</f>
        <v>15</v>
      </c>
      <c r="E13" s="30"/>
      <c r="F13" s="40">
        <v>3</v>
      </c>
      <c r="G13" s="39">
        <f>CEILING($C$9*0.6,5)</f>
        <v>15</v>
      </c>
      <c r="H13" s="30"/>
      <c r="I13" s="40">
        <v>3</v>
      </c>
      <c r="J13" s="39">
        <f>CEILING($C$9*0.6,5)</f>
        <v>15</v>
      </c>
      <c r="K13" s="30"/>
      <c r="L13" s="40"/>
      <c r="M13" s="39"/>
      <c r="N13" s="30"/>
      <c r="O13" s="30"/>
    </row>
    <row r="14" spans="1:15">
      <c r="A14" s="30"/>
      <c r="B14" s="31" t="s">
        <v>16</v>
      </c>
      <c r="C14" s="32">
        <v>5</v>
      </c>
      <c r="D14" s="31">
        <f>CEILING($C$9*0.65,5)</f>
        <v>15</v>
      </c>
      <c r="E14" s="30"/>
      <c r="F14" s="32">
        <v>3</v>
      </c>
      <c r="G14" s="31">
        <f>CEILING($C$9*0.7,5)</f>
        <v>15</v>
      </c>
      <c r="H14" s="30"/>
      <c r="I14" s="32">
        <v>5</v>
      </c>
      <c r="J14" s="31">
        <f>CEILING($C$9*0.75,5)</f>
        <v>15</v>
      </c>
      <c r="K14" s="30"/>
      <c r="L14" s="32">
        <v>5</v>
      </c>
      <c r="M14" s="31">
        <f>CEILING($C$9*0.4,5)</f>
        <v>10</v>
      </c>
      <c r="N14" s="30"/>
      <c r="O14" s="30"/>
    </row>
    <row r="15" spans="1:15">
      <c r="A15" s="30"/>
      <c r="B15" s="31" t="s">
        <v>16</v>
      </c>
      <c r="C15" s="32">
        <v>5</v>
      </c>
      <c r="D15" s="31">
        <f>CEILING($C$9*0.75,5)</f>
        <v>15</v>
      </c>
      <c r="E15" s="30"/>
      <c r="F15" s="32">
        <v>3</v>
      </c>
      <c r="G15" s="31">
        <f>CEILING($C$9*0.8,5)</f>
        <v>20</v>
      </c>
      <c r="H15" s="30"/>
      <c r="I15" s="32">
        <v>3</v>
      </c>
      <c r="J15" s="31">
        <f>CEILING($C$9*0.85,5)</f>
        <v>20</v>
      </c>
      <c r="K15" s="30"/>
      <c r="L15" s="32">
        <v>5</v>
      </c>
      <c r="M15" s="31">
        <f>CEILING($C$9*0.5,5)</f>
        <v>10</v>
      </c>
      <c r="N15" s="30"/>
      <c r="O15" s="30"/>
    </row>
    <row r="16" spans="1:15">
      <c r="A16" s="30"/>
      <c r="B16" s="31" t="s">
        <v>16</v>
      </c>
      <c r="C16" s="31" t="s">
        <v>7</v>
      </c>
      <c r="D16" s="31">
        <f>CEILING($C$9*0.85,5)</f>
        <v>20</v>
      </c>
      <c r="E16" s="30"/>
      <c r="F16" s="31" t="s">
        <v>19</v>
      </c>
      <c r="G16" s="31">
        <f>CEILING($C$9*0.9,5)</f>
        <v>20</v>
      </c>
      <c r="H16" s="30"/>
      <c r="I16" s="31" t="s">
        <v>20</v>
      </c>
      <c r="J16" s="31">
        <f>CEILING($C$9*0.95,5)</f>
        <v>20</v>
      </c>
      <c r="K16" s="30"/>
      <c r="L16" s="32">
        <v>5</v>
      </c>
      <c r="M16" s="31">
        <f>CEILING($C$9*0.6,5)</f>
        <v>15</v>
      </c>
      <c r="N16" s="30"/>
      <c r="O16" s="30"/>
    </row>
    <row r="17" spans="1:15" ht="12.75" customHeight="1">
      <c r="A17" s="30"/>
      <c r="B17" s="31"/>
      <c r="C17" s="32"/>
      <c r="D17" s="33"/>
      <c r="E17" s="30"/>
      <c r="F17" s="32"/>
      <c r="G17" s="33"/>
      <c r="H17" s="30"/>
      <c r="I17" s="32"/>
      <c r="J17" s="33"/>
      <c r="K17" s="30"/>
      <c r="L17" s="48" t="s">
        <v>9</v>
      </c>
      <c r="M17" s="48"/>
      <c r="N17" s="30"/>
      <c r="O17" s="30"/>
    </row>
    <row r="18" spans="1:15" s="5" customFormat="1" ht="15.6">
      <c r="A18" s="34"/>
      <c r="B18" s="35" t="s">
        <v>8</v>
      </c>
      <c r="C18" s="46" t="str">
        <f>'Start Page - Table 1 - Table 1'!B7</f>
        <v>Power Cleans</v>
      </c>
      <c r="D18" s="46"/>
      <c r="E18" s="34"/>
      <c r="F18" s="46" t="str">
        <f>'Start Page - Table 1 - Table 1'!B7</f>
        <v>Power Cleans</v>
      </c>
      <c r="G18" s="46"/>
      <c r="H18" s="34"/>
      <c r="I18" s="46" t="str">
        <f>'Start Page - Table 1 - Table 1'!B7</f>
        <v>Power Cleans</v>
      </c>
      <c r="J18" s="46"/>
      <c r="K18" s="34"/>
      <c r="L18" s="46" t="str">
        <f>'Start Page - Table 1 - Table 1'!B7</f>
        <v>Power Cleans</v>
      </c>
      <c r="M18" s="46"/>
      <c r="N18" s="34"/>
      <c r="O18" s="34"/>
    </row>
    <row r="19" spans="1:15" ht="15.6">
      <c r="A19" s="30"/>
      <c r="B19" s="42">
        <f>'Month 2'!B19+10</f>
        <v>20</v>
      </c>
      <c r="C19" s="3">
        <f>CEILING(B19*0.9,5)</f>
        <v>20</v>
      </c>
      <c r="D19" s="33"/>
      <c r="E19" s="30"/>
      <c r="F19" s="3">
        <f>C19</f>
        <v>20</v>
      </c>
      <c r="G19" s="33"/>
      <c r="H19" s="30"/>
      <c r="I19" s="3">
        <f>C19</f>
        <v>20</v>
      </c>
      <c r="J19" s="33"/>
      <c r="K19" s="30"/>
      <c r="L19" s="3">
        <f>C19</f>
        <v>20</v>
      </c>
      <c r="M19" s="33"/>
      <c r="N19" s="30"/>
      <c r="O19" s="30"/>
    </row>
    <row r="20" spans="1:15">
      <c r="A20" s="30"/>
      <c r="B20" s="31"/>
      <c r="C20" s="37" t="s">
        <v>1</v>
      </c>
      <c r="D20" s="38" t="s">
        <v>3</v>
      </c>
      <c r="E20" s="30"/>
      <c r="F20" s="37" t="s">
        <v>1</v>
      </c>
      <c r="G20" s="38" t="s">
        <v>3</v>
      </c>
      <c r="H20" s="30"/>
      <c r="I20" s="37" t="s">
        <v>1</v>
      </c>
      <c r="J20" s="38" t="s">
        <v>3</v>
      </c>
      <c r="K20" s="30"/>
      <c r="L20" s="37" t="s">
        <v>1</v>
      </c>
      <c r="M20" s="38" t="s">
        <v>3</v>
      </c>
      <c r="N20" s="30"/>
      <c r="O20" s="30"/>
    </row>
    <row r="21" spans="1:15">
      <c r="A21" s="30"/>
      <c r="B21" s="31" t="s">
        <v>15</v>
      </c>
      <c r="C21" s="37">
        <v>5</v>
      </c>
      <c r="D21" s="31">
        <f>CEILING($C$19*0.4,5)</f>
        <v>10</v>
      </c>
      <c r="E21" s="30"/>
      <c r="F21" s="37">
        <v>5</v>
      </c>
      <c r="G21" s="31">
        <f>CEILING($C$19*0.4,5)</f>
        <v>10</v>
      </c>
      <c r="H21" s="30"/>
      <c r="I21" s="37">
        <v>5</v>
      </c>
      <c r="J21" s="31">
        <f>CEILING($C$19*0.4,5)</f>
        <v>10</v>
      </c>
      <c r="K21" s="30"/>
      <c r="L21" s="37"/>
      <c r="M21" s="38"/>
      <c r="N21" s="30"/>
      <c r="O21" s="30"/>
    </row>
    <row r="22" spans="1:15">
      <c r="A22" s="30"/>
      <c r="B22" s="31" t="s">
        <v>15</v>
      </c>
      <c r="C22" s="37">
        <v>5</v>
      </c>
      <c r="D22" s="31">
        <f>CEILING($C$19*0.5,5)</f>
        <v>10</v>
      </c>
      <c r="E22" s="30"/>
      <c r="F22" s="37">
        <v>5</v>
      </c>
      <c r="G22" s="31">
        <f>CEILING($C$19*0.5,5)</f>
        <v>10</v>
      </c>
      <c r="H22" s="30"/>
      <c r="I22" s="37">
        <v>5</v>
      </c>
      <c r="J22" s="31">
        <f>CEILING($C$19*0.5,5)</f>
        <v>10</v>
      </c>
      <c r="K22" s="30"/>
      <c r="L22" s="37"/>
      <c r="M22" s="38"/>
      <c r="N22" s="30"/>
      <c r="O22" s="30"/>
    </row>
    <row r="23" spans="1:15">
      <c r="A23" s="30"/>
      <c r="B23" s="39" t="s">
        <v>15</v>
      </c>
      <c r="C23" s="40">
        <v>3</v>
      </c>
      <c r="D23" s="39">
        <f>CEILING($C$19*0.6,5)</f>
        <v>15</v>
      </c>
      <c r="E23" s="30"/>
      <c r="F23" s="40">
        <v>3</v>
      </c>
      <c r="G23" s="39">
        <f>CEILING($C$19*0.6,5)</f>
        <v>15</v>
      </c>
      <c r="H23" s="30"/>
      <c r="I23" s="40">
        <v>3</v>
      </c>
      <c r="J23" s="39">
        <f>CEILING($C$19*0.6,5)</f>
        <v>15</v>
      </c>
      <c r="K23" s="30"/>
      <c r="L23" s="40"/>
      <c r="M23" s="39"/>
      <c r="N23" s="30"/>
      <c r="O23" s="30"/>
    </row>
    <row r="24" spans="1:15">
      <c r="A24" s="30"/>
      <c r="B24" s="31" t="s">
        <v>16</v>
      </c>
      <c r="C24" s="32">
        <v>5</v>
      </c>
      <c r="D24" s="31">
        <f>CEILING($C$19*0.65,5)</f>
        <v>15</v>
      </c>
      <c r="E24" s="30"/>
      <c r="F24" s="32">
        <v>3</v>
      </c>
      <c r="G24" s="31">
        <f>CEILING($C$19*0.7,5)</f>
        <v>15</v>
      </c>
      <c r="H24" s="30"/>
      <c r="I24" s="32">
        <v>5</v>
      </c>
      <c r="J24" s="31">
        <f>CEILING($C$19*0.75,5)</f>
        <v>15</v>
      </c>
      <c r="K24" s="30"/>
      <c r="L24" s="32">
        <v>5</v>
      </c>
      <c r="M24" s="31">
        <f>CEILING($C$19*0.4,5)</f>
        <v>10</v>
      </c>
      <c r="N24" s="30"/>
      <c r="O24" s="30"/>
    </row>
    <row r="25" spans="1:15">
      <c r="A25" s="30"/>
      <c r="B25" s="31" t="s">
        <v>16</v>
      </c>
      <c r="C25" s="32">
        <v>5</v>
      </c>
      <c r="D25" s="31">
        <f>CEILING($C$19*0.75,5)</f>
        <v>15</v>
      </c>
      <c r="E25" s="30"/>
      <c r="F25" s="32">
        <v>3</v>
      </c>
      <c r="G25" s="31">
        <f>CEILING($C$19*0.8,5)</f>
        <v>20</v>
      </c>
      <c r="H25" s="30"/>
      <c r="I25" s="32">
        <v>3</v>
      </c>
      <c r="J25" s="31">
        <f>CEILING($C$19*0.85,5)</f>
        <v>20</v>
      </c>
      <c r="K25" s="30"/>
      <c r="L25" s="32">
        <v>5</v>
      </c>
      <c r="M25" s="31">
        <f>CEILING($C$19*0.5,5)</f>
        <v>10</v>
      </c>
      <c r="N25" s="30"/>
      <c r="O25" s="30"/>
    </row>
    <row r="26" spans="1:15">
      <c r="A26" s="30"/>
      <c r="B26" s="31" t="s">
        <v>16</v>
      </c>
      <c r="C26" s="31" t="s">
        <v>7</v>
      </c>
      <c r="D26" s="31">
        <f>CEILING($C$19*0.85,5)</f>
        <v>20</v>
      </c>
      <c r="E26" s="30"/>
      <c r="F26" s="31" t="s">
        <v>19</v>
      </c>
      <c r="G26" s="31">
        <f>CEILING($C$19*0.89,5)</f>
        <v>20</v>
      </c>
      <c r="H26" s="30"/>
      <c r="I26" s="31" t="s">
        <v>20</v>
      </c>
      <c r="J26" s="31">
        <f>CEILING($C$19*0.95,5)</f>
        <v>20</v>
      </c>
      <c r="K26" s="30"/>
      <c r="L26" s="32">
        <v>5</v>
      </c>
      <c r="M26" s="31">
        <f>CEILING($C$19*0.6,5)</f>
        <v>15</v>
      </c>
      <c r="N26" s="30"/>
      <c r="O26" s="30"/>
    </row>
    <row r="27" spans="1:15" ht="12.75" customHeight="1">
      <c r="A27" s="30"/>
      <c r="B27" s="31"/>
      <c r="C27" s="32"/>
      <c r="D27" s="33"/>
      <c r="E27" s="30"/>
      <c r="F27" s="32"/>
      <c r="G27" s="33"/>
      <c r="H27" s="30"/>
      <c r="I27" s="32"/>
      <c r="J27" s="33"/>
      <c r="K27" s="30"/>
      <c r="L27" s="48" t="s">
        <v>9</v>
      </c>
      <c r="M27" s="48"/>
      <c r="N27" s="30"/>
      <c r="O27" s="30"/>
    </row>
    <row r="28" spans="1:15" s="5" customFormat="1" ht="15.6">
      <c r="A28" s="34"/>
      <c r="B28" s="35" t="s">
        <v>8</v>
      </c>
      <c r="C28" s="46" t="str">
        <f>'Start Page - Table 1 - Table 1'!B8</f>
        <v>Push Press</v>
      </c>
      <c r="D28" s="46"/>
      <c r="E28" s="34"/>
      <c r="F28" s="46" t="str">
        <f>'Start Page - Table 1 - Table 1'!B8</f>
        <v>Push Press</v>
      </c>
      <c r="G28" s="46"/>
      <c r="H28" s="34"/>
      <c r="I28" s="46" t="str">
        <f>'Start Page - Table 1 - Table 1'!B8</f>
        <v>Push Press</v>
      </c>
      <c r="J28" s="46"/>
      <c r="K28" s="34"/>
      <c r="L28" s="46" t="str">
        <f>'Start Page - Table 1 - Table 1'!B8</f>
        <v>Push Press</v>
      </c>
      <c r="M28" s="46"/>
      <c r="N28" s="34"/>
      <c r="O28" s="34"/>
    </row>
    <row r="29" spans="1:15" ht="15.6">
      <c r="A29" s="30"/>
      <c r="B29" s="42">
        <f>'Month 2'!B29+10</f>
        <v>20</v>
      </c>
      <c r="C29" s="3">
        <f>CEILING(B29*0.9,5)</f>
        <v>20</v>
      </c>
      <c r="D29" s="33"/>
      <c r="E29" s="30"/>
      <c r="F29" s="3">
        <f>C29</f>
        <v>20</v>
      </c>
      <c r="G29" s="33"/>
      <c r="H29" s="30"/>
      <c r="I29" s="3">
        <f>C29</f>
        <v>20</v>
      </c>
      <c r="J29" s="33"/>
      <c r="K29" s="30"/>
      <c r="L29" s="3">
        <f>C29</f>
        <v>20</v>
      </c>
      <c r="M29" s="33"/>
      <c r="N29" s="30"/>
      <c r="O29" s="30"/>
    </row>
    <row r="30" spans="1:15">
      <c r="A30" s="30"/>
      <c r="B30" s="31"/>
      <c r="C30" s="37" t="s">
        <v>1</v>
      </c>
      <c r="D30" s="38" t="s">
        <v>3</v>
      </c>
      <c r="E30" s="30"/>
      <c r="F30" s="37" t="s">
        <v>1</v>
      </c>
      <c r="G30" s="38" t="s">
        <v>3</v>
      </c>
      <c r="H30" s="30"/>
      <c r="I30" s="37" t="s">
        <v>1</v>
      </c>
      <c r="J30" s="38" t="s">
        <v>3</v>
      </c>
      <c r="K30" s="30"/>
      <c r="L30" s="37" t="s">
        <v>1</v>
      </c>
      <c r="M30" s="38" t="s">
        <v>3</v>
      </c>
      <c r="N30" s="30"/>
      <c r="O30" s="30"/>
    </row>
    <row r="31" spans="1:15">
      <c r="A31" s="30"/>
      <c r="B31" s="31" t="s">
        <v>15</v>
      </c>
      <c r="C31" s="37">
        <v>5</v>
      </c>
      <c r="D31" s="31">
        <f>CEILING($C$29*0.4,5)</f>
        <v>10</v>
      </c>
      <c r="E31" s="30"/>
      <c r="F31" s="37">
        <v>5</v>
      </c>
      <c r="G31" s="31">
        <f>CEILING($C$29*0.4,5)</f>
        <v>10</v>
      </c>
      <c r="H31" s="30"/>
      <c r="I31" s="37">
        <v>5</v>
      </c>
      <c r="J31" s="31">
        <f>CEILING($C$29*0.4,5)</f>
        <v>10</v>
      </c>
      <c r="K31" s="30"/>
      <c r="L31" s="37"/>
      <c r="M31" s="38"/>
      <c r="N31" s="30"/>
      <c r="O31" s="30"/>
    </row>
    <row r="32" spans="1:15">
      <c r="A32" s="30"/>
      <c r="B32" s="31" t="s">
        <v>15</v>
      </c>
      <c r="C32" s="37">
        <v>5</v>
      </c>
      <c r="D32" s="31">
        <f>CEILING($C$29*0.5,5)</f>
        <v>10</v>
      </c>
      <c r="E32" s="30"/>
      <c r="F32" s="37">
        <v>5</v>
      </c>
      <c r="G32" s="31">
        <f>CEILING($C$29*0.5,5)</f>
        <v>10</v>
      </c>
      <c r="H32" s="30"/>
      <c r="I32" s="37">
        <v>5</v>
      </c>
      <c r="J32" s="31">
        <f>CEILING($C$29*0.5,5)</f>
        <v>10</v>
      </c>
      <c r="K32" s="30"/>
      <c r="L32" s="37"/>
      <c r="M32" s="38"/>
      <c r="N32" s="30"/>
      <c r="O32" s="30"/>
    </row>
    <row r="33" spans="1:15">
      <c r="A33" s="30"/>
      <c r="B33" s="39" t="s">
        <v>15</v>
      </c>
      <c r="C33" s="40">
        <v>3</v>
      </c>
      <c r="D33" s="39">
        <f>CEILING($C$29*0.6,5)</f>
        <v>15</v>
      </c>
      <c r="E33" s="30"/>
      <c r="F33" s="40">
        <v>3</v>
      </c>
      <c r="G33" s="39">
        <f>CEILING($C$29*0.6,5)</f>
        <v>15</v>
      </c>
      <c r="H33" s="30"/>
      <c r="I33" s="40">
        <v>3</v>
      </c>
      <c r="J33" s="39">
        <f>CEILING($C$29*0.6,5)</f>
        <v>15</v>
      </c>
      <c r="K33" s="30"/>
      <c r="L33" s="40"/>
      <c r="M33" s="41"/>
      <c r="N33" s="30"/>
      <c r="O33" s="30"/>
    </row>
    <row r="34" spans="1:15">
      <c r="A34" s="30"/>
      <c r="B34" s="31" t="s">
        <v>16</v>
      </c>
      <c r="C34" s="32">
        <v>5</v>
      </c>
      <c r="D34" s="31">
        <f>CEILING($C$29*0.65,5)</f>
        <v>15</v>
      </c>
      <c r="E34" s="30"/>
      <c r="F34" s="32">
        <v>3</v>
      </c>
      <c r="G34" s="31">
        <f>CEILING($C$29*0.7,5)</f>
        <v>15</v>
      </c>
      <c r="H34" s="30"/>
      <c r="I34" s="32">
        <v>5</v>
      </c>
      <c r="J34" s="31">
        <f>CEILING($C$29*0.75,5)</f>
        <v>15</v>
      </c>
      <c r="K34" s="30"/>
      <c r="L34" s="32">
        <v>5</v>
      </c>
      <c r="M34" s="31">
        <f>CEILING($C$29*0.4,5)</f>
        <v>10</v>
      </c>
      <c r="N34" s="30"/>
      <c r="O34" s="30"/>
    </row>
    <row r="35" spans="1:15">
      <c r="A35" s="30"/>
      <c r="B35" s="31" t="s">
        <v>16</v>
      </c>
      <c r="C35" s="32">
        <v>5</v>
      </c>
      <c r="D35" s="31">
        <f>CEILING($C$29*0.75,5)</f>
        <v>15</v>
      </c>
      <c r="E35" s="30"/>
      <c r="F35" s="32">
        <v>3</v>
      </c>
      <c r="G35" s="31">
        <f>CEILING($C$29*0.8,5)</f>
        <v>20</v>
      </c>
      <c r="H35" s="30"/>
      <c r="I35" s="32">
        <v>3</v>
      </c>
      <c r="J35" s="31">
        <f>CEILING($C$29*0.85,5)</f>
        <v>20</v>
      </c>
      <c r="K35" s="30"/>
      <c r="L35" s="32">
        <v>5</v>
      </c>
      <c r="M35" s="31">
        <f>CEILING($C$29*0.5,5)</f>
        <v>10</v>
      </c>
      <c r="N35" s="30"/>
      <c r="O35" s="30"/>
    </row>
    <row r="36" spans="1:15">
      <c r="A36" s="30"/>
      <c r="B36" s="31" t="s">
        <v>16</v>
      </c>
      <c r="C36" s="31" t="s">
        <v>7</v>
      </c>
      <c r="D36" s="31">
        <f>CEILING($C$29*0.85,5)</f>
        <v>20</v>
      </c>
      <c r="E36" s="30"/>
      <c r="F36" s="31" t="s">
        <v>19</v>
      </c>
      <c r="G36" s="31">
        <f>CEILING($C$29*0.9,5)</f>
        <v>20</v>
      </c>
      <c r="H36" s="30"/>
      <c r="I36" s="31" t="s">
        <v>20</v>
      </c>
      <c r="J36" s="31">
        <f>CEILING($C$29*0.95,5)</f>
        <v>20</v>
      </c>
      <c r="K36" s="30"/>
      <c r="L36" s="32">
        <v>5</v>
      </c>
      <c r="M36" s="31">
        <f>CEILING($C$29*0.6,5)</f>
        <v>15</v>
      </c>
      <c r="N36" s="30"/>
      <c r="O36" s="30"/>
    </row>
    <row r="37" spans="1:15" ht="12.75" customHeight="1">
      <c r="A37" s="30"/>
      <c r="B37" s="31"/>
      <c r="C37" s="32"/>
      <c r="D37" s="33"/>
      <c r="E37" s="30"/>
      <c r="F37" s="30"/>
      <c r="G37" s="30"/>
      <c r="H37" s="30"/>
      <c r="I37" s="30"/>
      <c r="J37" s="30"/>
      <c r="K37" s="30"/>
      <c r="L37" s="48" t="s">
        <v>9</v>
      </c>
      <c r="M37" s="48"/>
      <c r="N37" s="30"/>
      <c r="O37" s="30"/>
    </row>
    <row r="38" spans="1:15" s="5" customFormat="1" ht="15.6">
      <c r="A38" s="34"/>
      <c r="B38" s="35" t="s">
        <v>8</v>
      </c>
      <c r="C38" s="46" t="str">
        <f>'Start Page - Table 1 - Table 1'!B9</f>
        <v>Deadlift</v>
      </c>
      <c r="D38" s="46"/>
      <c r="E38" s="34"/>
      <c r="F38" s="46" t="str">
        <f>'Start Page - Table 1 - Table 1'!B9</f>
        <v>Deadlift</v>
      </c>
      <c r="G38" s="46"/>
      <c r="H38" s="34"/>
      <c r="I38" s="46" t="str">
        <f>'Start Page - Table 1 - Table 1'!B9</f>
        <v>Deadlift</v>
      </c>
      <c r="J38" s="46"/>
      <c r="K38" s="34"/>
      <c r="L38" s="46" t="str">
        <f>'Start Page - Table 1 - Table 1'!B9</f>
        <v>Deadlift</v>
      </c>
      <c r="M38" s="46"/>
      <c r="N38" s="34"/>
      <c r="O38" s="34"/>
    </row>
    <row r="39" spans="1:15" ht="15.6">
      <c r="A39" s="30"/>
      <c r="B39" s="42">
        <f>'Month 2'!B39+5</f>
        <v>10</v>
      </c>
      <c r="C39" s="3">
        <f>CEILING(B39*0.9,5)</f>
        <v>10</v>
      </c>
      <c r="D39" s="33"/>
      <c r="E39" s="30"/>
      <c r="F39" s="3">
        <f>C39</f>
        <v>10</v>
      </c>
      <c r="G39" s="33"/>
      <c r="H39" s="30"/>
      <c r="I39" s="3">
        <f>C39</f>
        <v>10</v>
      </c>
      <c r="J39" s="33"/>
      <c r="K39" s="30"/>
      <c r="L39" s="3">
        <f>C39</f>
        <v>10</v>
      </c>
      <c r="M39" s="33"/>
      <c r="N39" s="30"/>
      <c r="O39" s="30"/>
    </row>
    <row r="40" spans="1:15">
      <c r="A40" s="30"/>
      <c r="B40" s="31"/>
      <c r="C40" s="37" t="s">
        <v>1</v>
      </c>
      <c r="D40" s="38" t="s">
        <v>3</v>
      </c>
      <c r="E40" s="30"/>
      <c r="F40" s="37" t="s">
        <v>1</v>
      </c>
      <c r="G40" s="38" t="s">
        <v>3</v>
      </c>
      <c r="H40" s="30"/>
      <c r="I40" s="37" t="s">
        <v>1</v>
      </c>
      <c r="J40" s="38" t="s">
        <v>3</v>
      </c>
      <c r="K40" s="30"/>
      <c r="L40" s="37" t="s">
        <v>1</v>
      </c>
      <c r="M40" s="38" t="s">
        <v>3</v>
      </c>
      <c r="N40" s="30"/>
      <c r="O40" s="30"/>
    </row>
    <row r="41" spans="1:15">
      <c r="A41" s="30"/>
      <c r="B41" s="31" t="s">
        <v>15</v>
      </c>
      <c r="C41" s="37">
        <v>5</v>
      </c>
      <c r="D41" s="31">
        <f>CEILING($C$39*0.4,5)</f>
        <v>5</v>
      </c>
      <c r="E41" s="30"/>
      <c r="F41" s="37">
        <v>5</v>
      </c>
      <c r="G41" s="31">
        <f>CEILING($C$39*0.4,5)</f>
        <v>5</v>
      </c>
      <c r="H41" s="30"/>
      <c r="I41" s="37">
        <v>5</v>
      </c>
      <c r="J41" s="31">
        <f>CEILING($C$39*0.4,5)</f>
        <v>5</v>
      </c>
      <c r="K41" s="30"/>
      <c r="L41" s="37"/>
      <c r="M41" s="38"/>
      <c r="N41" s="30"/>
      <c r="O41" s="30"/>
    </row>
    <row r="42" spans="1:15">
      <c r="A42" s="30"/>
      <c r="B42" s="31" t="s">
        <v>15</v>
      </c>
      <c r="C42" s="37">
        <v>5</v>
      </c>
      <c r="D42" s="31">
        <f>CEILING($C$39*0.5,5)</f>
        <v>5</v>
      </c>
      <c r="E42" s="30"/>
      <c r="F42" s="37">
        <v>5</v>
      </c>
      <c r="G42" s="31">
        <f>CEILING($C$39*0.5,5)</f>
        <v>5</v>
      </c>
      <c r="H42" s="30"/>
      <c r="I42" s="37">
        <v>5</v>
      </c>
      <c r="J42" s="31">
        <f>CEILING($C$39*0.5,5)</f>
        <v>5</v>
      </c>
      <c r="K42" s="30"/>
      <c r="L42" s="37"/>
      <c r="M42" s="38"/>
      <c r="N42" s="30"/>
      <c r="O42" s="30"/>
    </row>
    <row r="43" spans="1:15">
      <c r="A43" s="30"/>
      <c r="B43" s="39" t="s">
        <v>15</v>
      </c>
      <c r="C43" s="40">
        <v>3</v>
      </c>
      <c r="D43" s="39">
        <f>CEILING($C$39*0.6,5)</f>
        <v>10</v>
      </c>
      <c r="E43" s="30"/>
      <c r="F43" s="40">
        <v>3</v>
      </c>
      <c r="G43" s="39">
        <f>CEILING($C$39*0.6,5)</f>
        <v>10</v>
      </c>
      <c r="H43" s="30"/>
      <c r="I43" s="40">
        <v>3</v>
      </c>
      <c r="J43" s="39">
        <f>CEILING($C$39*0.6,5)</f>
        <v>10</v>
      </c>
      <c r="K43" s="30"/>
      <c r="L43" s="40"/>
      <c r="M43" s="41"/>
      <c r="N43" s="30"/>
      <c r="O43" s="30"/>
    </row>
    <row r="44" spans="1:15">
      <c r="A44" s="30"/>
      <c r="B44" s="31" t="s">
        <v>16</v>
      </c>
      <c r="C44" s="32">
        <v>5</v>
      </c>
      <c r="D44" s="31">
        <f>CEILING($C$39*0.65,5)</f>
        <v>10</v>
      </c>
      <c r="E44" s="30"/>
      <c r="F44" s="32">
        <v>3</v>
      </c>
      <c r="G44" s="31">
        <f>CEILING($C$39*0.7,5)</f>
        <v>10</v>
      </c>
      <c r="H44" s="30"/>
      <c r="I44" s="32">
        <v>5</v>
      </c>
      <c r="J44" s="31">
        <f>CEILING($C$39*0.75,5)</f>
        <v>10</v>
      </c>
      <c r="K44" s="30"/>
      <c r="L44" s="32">
        <v>5</v>
      </c>
      <c r="M44" s="31">
        <f>CEILING($C$39*0.4,5)</f>
        <v>5</v>
      </c>
      <c r="N44" s="30"/>
      <c r="O44" s="30"/>
    </row>
    <row r="45" spans="1:15">
      <c r="A45" s="30"/>
      <c r="B45" s="31" t="s">
        <v>16</v>
      </c>
      <c r="C45" s="32">
        <v>5</v>
      </c>
      <c r="D45" s="31">
        <f>CEILING($C$39*0.75,5)</f>
        <v>10</v>
      </c>
      <c r="E45" s="30"/>
      <c r="F45" s="32">
        <v>3</v>
      </c>
      <c r="G45" s="31">
        <f>CEILING($C$39*0.8,5)</f>
        <v>10</v>
      </c>
      <c r="H45" s="30"/>
      <c r="I45" s="32">
        <v>3</v>
      </c>
      <c r="J45" s="31">
        <f>CEILING($C$39*0.85,5)</f>
        <v>10</v>
      </c>
      <c r="K45" s="30"/>
      <c r="L45" s="32">
        <v>5</v>
      </c>
      <c r="M45" s="31">
        <f>CEILING($C$39*0.5,5)</f>
        <v>5</v>
      </c>
      <c r="N45" s="30"/>
      <c r="O45" s="30"/>
    </row>
    <row r="46" spans="1:15">
      <c r="A46" s="30"/>
      <c r="B46" s="31" t="s">
        <v>16</v>
      </c>
      <c r="C46" s="31" t="s">
        <v>7</v>
      </c>
      <c r="D46" s="31">
        <f>CEILING($C$39*0.85,5)</f>
        <v>10</v>
      </c>
      <c r="E46" s="30"/>
      <c r="F46" s="31" t="s">
        <v>19</v>
      </c>
      <c r="G46" s="31">
        <f>CEILING($C$39*0.9,5)</f>
        <v>10</v>
      </c>
      <c r="H46" s="30"/>
      <c r="I46" s="31" t="s">
        <v>20</v>
      </c>
      <c r="J46" s="31">
        <f>CEILING($C$39*0.95,5)</f>
        <v>10</v>
      </c>
      <c r="K46" s="30"/>
      <c r="L46" s="32">
        <v>5</v>
      </c>
      <c r="M46" s="31">
        <f>CEILING($C$39*0.6,5)</f>
        <v>10</v>
      </c>
      <c r="N46" s="30"/>
      <c r="O46" s="30"/>
    </row>
    <row r="47" spans="1:15" ht="12.75" customHeight="1">
      <c r="A47" s="30"/>
      <c r="B47" s="31"/>
      <c r="C47" s="32"/>
      <c r="D47" s="33"/>
      <c r="E47" s="30"/>
      <c r="F47" s="30"/>
      <c r="G47" s="30"/>
      <c r="H47" s="30"/>
      <c r="I47" s="30"/>
      <c r="J47" s="30"/>
      <c r="K47" s="30"/>
      <c r="L47" s="30"/>
      <c r="M47" s="30"/>
      <c r="N47" s="30"/>
      <c r="O47" s="30"/>
    </row>
  </sheetData>
  <sheetProtection sheet="1" objects="1" scenarios="1"/>
  <mergeCells count="24">
    <mergeCell ref="C28:D28"/>
    <mergeCell ref="F28:G28"/>
    <mergeCell ref="I28:J28"/>
    <mergeCell ref="L28:M28"/>
    <mergeCell ref="L17:M17"/>
    <mergeCell ref="C18:D18"/>
    <mergeCell ref="F18:G18"/>
    <mergeCell ref="I18:J18"/>
    <mergeCell ref="L18:M18"/>
    <mergeCell ref="L27:M27"/>
    <mergeCell ref="C38:D38"/>
    <mergeCell ref="F38:G38"/>
    <mergeCell ref="I38:J38"/>
    <mergeCell ref="L38:M38"/>
    <mergeCell ref="L37:M37"/>
    <mergeCell ref="B2:D2"/>
    <mergeCell ref="C8:D8"/>
    <mergeCell ref="F8:G8"/>
    <mergeCell ref="I8:J8"/>
    <mergeCell ref="L8:M8"/>
    <mergeCell ref="F2:G2"/>
    <mergeCell ref="I2:J2"/>
    <mergeCell ref="L2:M2"/>
    <mergeCell ref="L7:M7"/>
  </mergeCells>
  <pageMargins left="0.7" right="0.7" top="0.75" bottom="0.75" header="0.3" footer="0.3"/>
  <pageSetup orientation="portrait" r:id="rId1"/>
  <headerFooter>
    <oddHeader>&amp;C&amp;"-,Bold"&amp;14&amp;A</oddHeader>
  </headerFooter>
</worksheet>
</file>

<file path=xl/worksheets/sheet5.xml><?xml version="1.0" encoding="utf-8"?>
<worksheet xmlns="http://schemas.openxmlformats.org/spreadsheetml/2006/main" xmlns:r="http://schemas.openxmlformats.org/officeDocument/2006/relationships">
  <dimension ref="A1:N47"/>
  <sheetViews>
    <sheetView showGridLines="0" topLeftCell="A7" workbookViewId="0">
      <selection activeCell="R38" sqref="R38"/>
    </sheetView>
  </sheetViews>
  <sheetFormatPr defaultRowHeight="14.4"/>
  <cols>
    <col min="1" max="1" width="2.6640625" customWidth="1"/>
    <col min="2" max="2" width="5.33203125" style="4" bestFit="1" customWidth="1"/>
    <col min="3" max="3" width="8.109375" style="1" bestFit="1" customWidth="1"/>
    <col min="4" max="4" width="8.109375" style="2" bestFit="1" customWidth="1"/>
    <col min="5" max="5" width="2.6640625" customWidth="1"/>
    <col min="6" max="7" width="8.109375" bestFit="1" customWidth="1"/>
    <col min="8" max="8" width="2.6640625" customWidth="1"/>
    <col min="9" max="10" width="8.109375" bestFit="1" customWidth="1"/>
    <col min="11" max="11" width="2.6640625" customWidth="1"/>
    <col min="12" max="13" width="8.109375" bestFit="1" customWidth="1"/>
    <col min="14" max="14" width="2.6640625" customWidth="1"/>
  </cols>
  <sheetData>
    <row r="1" spans="1:14">
      <c r="A1" s="30"/>
      <c r="B1" s="31"/>
      <c r="C1" s="32"/>
      <c r="D1" s="33"/>
      <c r="E1" s="30"/>
      <c r="F1" s="30"/>
      <c r="G1" s="30"/>
      <c r="H1" s="30"/>
      <c r="I1" s="30"/>
      <c r="J1" s="30"/>
      <c r="K1" s="30"/>
      <c r="L1" s="30"/>
      <c r="M1" s="30"/>
      <c r="N1" s="30"/>
    </row>
    <row r="2" spans="1:14">
      <c r="A2" s="30"/>
      <c r="B2" s="47" t="s">
        <v>32</v>
      </c>
      <c r="C2" s="47"/>
      <c r="D2" s="47"/>
      <c r="E2" s="30"/>
      <c r="F2" s="47" t="s">
        <v>33</v>
      </c>
      <c r="G2" s="47"/>
      <c r="H2" s="30"/>
      <c r="I2" s="47" t="s">
        <v>34</v>
      </c>
      <c r="J2" s="47"/>
      <c r="K2" s="30"/>
      <c r="L2" s="47" t="s">
        <v>35</v>
      </c>
      <c r="M2" s="47"/>
      <c r="N2" s="30"/>
    </row>
    <row r="3" spans="1:14" ht="12.75" customHeight="1">
      <c r="A3" s="30"/>
      <c r="B3" s="31"/>
      <c r="C3" s="31"/>
      <c r="D3" s="31"/>
      <c r="E3" s="30"/>
      <c r="F3" s="31"/>
      <c r="G3" s="31"/>
      <c r="H3" s="30"/>
      <c r="I3" s="31"/>
      <c r="J3" s="31"/>
      <c r="K3" s="30"/>
      <c r="L3" s="31"/>
      <c r="M3" s="31"/>
      <c r="N3" s="30"/>
    </row>
    <row r="4" spans="1:14">
      <c r="A4" s="30"/>
      <c r="B4" s="31" t="s">
        <v>16</v>
      </c>
      <c r="C4" s="29" t="s">
        <v>36</v>
      </c>
      <c r="D4" s="29"/>
      <c r="E4" s="30"/>
      <c r="F4" s="29" t="s">
        <v>37</v>
      </c>
      <c r="G4" s="29"/>
      <c r="H4" s="30"/>
      <c r="I4" s="29" t="s">
        <v>38</v>
      </c>
      <c r="J4" s="29"/>
      <c r="K4" s="30"/>
      <c r="L4" s="29" t="s">
        <v>39</v>
      </c>
      <c r="M4" s="31"/>
      <c r="N4" s="30"/>
    </row>
    <row r="5" spans="1:14">
      <c r="A5" s="30"/>
      <c r="B5" s="31" t="s">
        <v>16</v>
      </c>
      <c r="C5" s="29" t="s">
        <v>38</v>
      </c>
      <c r="D5" s="29"/>
      <c r="E5" s="30"/>
      <c r="F5" s="29" t="s">
        <v>40</v>
      </c>
      <c r="G5" s="29"/>
      <c r="H5" s="30"/>
      <c r="I5" s="29" t="s">
        <v>41</v>
      </c>
      <c r="J5" s="29"/>
      <c r="K5" s="30"/>
      <c r="L5" s="29" t="s">
        <v>42</v>
      </c>
      <c r="M5" s="31"/>
      <c r="N5" s="30"/>
    </row>
    <row r="6" spans="1:14">
      <c r="A6" s="30"/>
      <c r="B6" s="31" t="s">
        <v>16</v>
      </c>
      <c r="C6" s="29" t="s">
        <v>44</v>
      </c>
      <c r="D6" s="29"/>
      <c r="E6" s="30"/>
      <c r="F6" s="29" t="s">
        <v>45</v>
      </c>
      <c r="G6" s="29"/>
      <c r="H6" s="30"/>
      <c r="I6" s="29" t="s">
        <v>46</v>
      </c>
      <c r="J6" s="29"/>
      <c r="K6" s="30"/>
      <c r="L6" s="29" t="s">
        <v>43</v>
      </c>
      <c r="M6" s="31"/>
      <c r="N6" s="30"/>
    </row>
    <row r="7" spans="1:14" ht="12.75" customHeight="1">
      <c r="A7" s="30"/>
      <c r="B7" s="31"/>
      <c r="C7" s="32"/>
      <c r="D7" s="33"/>
      <c r="E7" s="30"/>
      <c r="F7" s="32"/>
      <c r="G7" s="33"/>
      <c r="H7" s="30"/>
      <c r="I7" s="32"/>
      <c r="J7" s="33"/>
      <c r="K7" s="30"/>
      <c r="L7" s="48" t="s">
        <v>9</v>
      </c>
      <c r="M7" s="48"/>
      <c r="N7" s="30"/>
    </row>
    <row r="8" spans="1:14" s="5" customFormat="1" ht="15.6">
      <c r="A8" s="34"/>
      <c r="B8" s="35" t="s">
        <v>8</v>
      </c>
      <c r="C8" s="46" t="str">
        <f>'Start Page - Table 1 - Table 1'!B6</f>
        <v>Squat F/B/OH</v>
      </c>
      <c r="D8" s="46"/>
      <c r="E8" s="34"/>
      <c r="F8" s="46" t="str">
        <f>'Start Page - Table 1 - Table 1'!B6</f>
        <v>Squat F/B/OH</v>
      </c>
      <c r="G8" s="46"/>
      <c r="H8" s="34"/>
      <c r="I8" s="46" t="str">
        <f>'Start Page - Table 1 - Table 1'!B6</f>
        <v>Squat F/B/OH</v>
      </c>
      <c r="J8" s="46"/>
      <c r="K8" s="34"/>
      <c r="L8" s="46" t="str">
        <f>'Start Page - Table 1 - Table 1'!B6</f>
        <v>Squat F/B/OH</v>
      </c>
      <c r="M8" s="46"/>
      <c r="N8" s="34"/>
    </row>
    <row r="9" spans="1:14" ht="15.6">
      <c r="A9" s="30"/>
      <c r="B9" s="42">
        <f>'Month 3'!B9+10</f>
        <v>30</v>
      </c>
      <c r="C9" s="3">
        <f>CEILING(B9*0.9,5)</f>
        <v>30</v>
      </c>
      <c r="D9" s="33"/>
      <c r="E9" s="30"/>
      <c r="F9" s="3">
        <f>C9</f>
        <v>30</v>
      </c>
      <c r="G9" s="33"/>
      <c r="H9" s="30"/>
      <c r="I9" s="3">
        <f>C9</f>
        <v>30</v>
      </c>
      <c r="J9" s="33"/>
      <c r="K9" s="30"/>
      <c r="L9" s="3">
        <f>C9</f>
        <v>30</v>
      </c>
      <c r="M9" s="33"/>
      <c r="N9" s="30"/>
    </row>
    <row r="10" spans="1:14">
      <c r="A10" s="30"/>
      <c r="B10" s="31"/>
      <c r="C10" s="37" t="s">
        <v>1</v>
      </c>
      <c r="D10" s="38" t="s">
        <v>3</v>
      </c>
      <c r="E10" s="30"/>
      <c r="F10" s="37" t="s">
        <v>1</v>
      </c>
      <c r="G10" s="38" t="s">
        <v>3</v>
      </c>
      <c r="H10" s="30"/>
      <c r="I10" s="37" t="s">
        <v>1</v>
      </c>
      <c r="J10" s="38" t="s">
        <v>3</v>
      </c>
      <c r="K10" s="30"/>
      <c r="L10" s="37" t="s">
        <v>1</v>
      </c>
      <c r="M10" s="38" t="s">
        <v>3</v>
      </c>
      <c r="N10" s="30"/>
    </row>
    <row r="11" spans="1:14">
      <c r="A11" s="30"/>
      <c r="B11" s="31" t="s">
        <v>15</v>
      </c>
      <c r="C11" s="37">
        <v>5</v>
      </c>
      <c r="D11" s="31">
        <f>CEILING($C$9*0.4,5)</f>
        <v>15</v>
      </c>
      <c r="E11" s="30"/>
      <c r="F11" s="37">
        <v>5</v>
      </c>
      <c r="G11" s="31">
        <f>CEILING($C$9*0.4,5)</f>
        <v>15</v>
      </c>
      <c r="H11" s="30"/>
      <c r="I11" s="37">
        <v>5</v>
      </c>
      <c r="J11" s="31">
        <f>CEILING($C$9*0.4,5)</f>
        <v>15</v>
      </c>
      <c r="K11" s="30"/>
      <c r="L11" s="37"/>
      <c r="M11" s="38"/>
      <c r="N11" s="30"/>
    </row>
    <row r="12" spans="1:14">
      <c r="A12" s="30"/>
      <c r="B12" s="31" t="s">
        <v>15</v>
      </c>
      <c r="C12" s="37">
        <v>5</v>
      </c>
      <c r="D12" s="31">
        <f>CEILING($C$9*0.5,5)</f>
        <v>15</v>
      </c>
      <c r="E12" s="30"/>
      <c r="F12" s="37">
        <v>5</v>
      </c>
      <c r="G12" s="31">
        <f>CEILING($C$9*0.5,5)</f>
        <v>15</v>
      </c>
      <c r="H12" s="30"/>
      <c r="I12" s="37">
        <v>5</v>
      </c>
      <c r="J12" s="31">
        <f>CEILING($C$9*0.5,5)</f>
        <v>15</v>
      </c>
      <c r="K12" s="30"/>
      <c r="L12" s="37"/>
      <c r="M12" s="38"/>
      <c r="N12" s="30"/>
    </row>
    <row r="13" spans="1:14">
      <c r="A13" s="30"/>
      <c r="B13" s="39" t="s">
        <v>15</v>
      </c>
      <c r="C13" s="40">
        <v>3</v>
      </c>
      <c r="D13" s="39">
        <f>CEILING($C$9*0.6,5)</f>
        <v>20</v>
      </c>
      <c r="E13" s="30"/>
      <c r="F13" s="40">
        <v>3</v>
      </c>
      <c r="G13" s="39">
        <f>CEILING($C$9*0.6,5)</f>
        <v>20</v>
      </c>
      <c r="H13" s="30"/>
      <c r="I13" s="40">
        <v>3</v>
      </c>
      <c r="J13" s="39">
        <f>CEILING($C$9*0.6,5)</f>
        <v>20</v>
      </c>
      <c r="K13" s="30"/>
      <c r="L13" s="40"/>
      <c r="M13" s="39"/>
      <c r="N13" s="30"/>
    </row>
    <row r="14" spans="1:14">
      <c r="A14" s="30"/>
      <c r="B14" s="31" t="s">
        <v>16</v>
      </c>
      <c r="C14" s="32">
        <v>5</v>
      </c>
      <c r="D14" s="31">
        <f>CEILING($C$9*0.65,5)</f>
        <v>20</v>
      </c>
      <c r="E14" s="30"/>
      <c r="F14" s="32">
        <v>3</v>
      </c>
      <c r="G14" s="31">
        <f>CEILING($C$9*0.7,5)</f>
        <v>25</v>
      </c>
      <c r="H14" s="30"/>
      <c r="I14" s="32">
        <v>5</v>
      </c>
      <c r="J14" s="31">
        <f>CEILING($C$9*0.75,5)</f>
        <v>25</v>
      </c>
      <c r="K14" s="30"/>
      <c r="L14" s="32">
        <v>5</v>
      </c>
      <c r="M14" s="31">
        <f>CEILING($C$9*0.4,5)</f>
        <v>15</v>
      </c>
      <c r="N14" s="30"/>
    </row>
    <row r="15" spans="1:14">
      <c r="A15" s="30"/>
      <c r="B15" s="31" t="s">
        <v>16</v>
      </c>
      <c r="C15" s="32">
        <v>5</v>
      </c>
      <c r="D15" s="31">
        <f>CEILING($C$9*0.75,5)</f>
        <v>25</v>
      </c>
      <c r="E15" s="30"/>
      <c r="F15" s="32">
        <v>3</v>
      </c>
      <c r="G15" s="31">
        <f>CEILING($C$9*0.8,5)</f>
        <v>25</v>
      </c>
      <c r="H15" s="30"/>
      <c r="I15" s="32">
        <v>3</v>
      </c>
      <c r="J15" s="31">
        <f>CEILING($C$9*0.85,5)</f>
        <v>30</v>
      </c>
      <c r="K15" s="30"/>
      <c r="L15" s="32">
        <v>5</v>
      </c>
      <c r="M15" s="31">
        <f>CEILING($C$9*0.5,5)</f>
        <v>15</v>
      </c>
      <c r="N15" s="30"/>
    </row>
    <row r="16" spans="1:14">
      <c r="A16" s="30"/>
      <c r="B16" s="31" t="s">
        <v>16</v>
      </c>
      <c r="C16" s="31" t="s">
        <v>7</v>
      </c>
      <c r="D16" s="31">
        <f>CEILING($C$9*0.85,5)</f>
        <v>30</v>
      </c>
      <c r="E16" s="30"/>
      <c r="F16" s="31" t="s">
        <v>19</v>
      </c>
      <c r="G16" s="31">
        <f>CEILING($C$9*0.9,5)</f>
        <v>30</v>
      </c>
      <c r="H16" s="30"/>
      <c r="I16" s="31" t="s">
        <v>20</v>
      </c>
      <c r="J16" s="31">
        <f>CEILING($C$9*0.95,5)</f>
        <v>30</v>
      </c>
      <c r="K16" s="30"/>
      <c r="L16" s="32">
        <v>5</v>
      </c>
      <c r="M16" s="31">
        <f>CEILING($C$9*0.6,5)</f>
        <v>20</v>
      </c>
      <c r="N16" s="30"/>
    </row>
    <row r="17" spans="1:14" ht="12.75" customHeight="1">
      <c r="A17" s="30"/>
      <c r="B17" s="31"/>
      <c r="C17" s="32"/>
      <c r="D17" s="33"/>
      <c r="E17" s="30"/>
      <c r="F17" s="32"/>
      <c r="G17" s="33"/>
      <c r="H17" s="30"/>
      <c r="I17" s="32"/>
      <c r="J17" s="33"/>
      <c r="K17" s="30"/>
      <c r="L17" s="48" t="s">
        <v>9</v>
      </c>
      <c r="M17" s="48"/>
      <c r="N17" s="30"/>
    </row>
    <row r="18" spans="1:14" s="5" customFormat="1" ht="15.6">
      <c r="A18" s="34"/>
      <c r="B18" s="35" t="s">
        <v>8</v>
      </c>
      <c r="C18" s="46" t="str">
        <f>'Start Page - Table 1 - Table 1'!B7</f>
        <v>Power Cleans</v>
      </c>
      <c r="D18" s="46"/>
      <c r="E18" s="34"/>
      <c r="F18" s="46" t="str">
        <f>'Start Page - Table 1 - Table 1'!B7</f>
        <v>Power Cleans</v>
      </c>
      <c r="G18" s="46"/>
      <c r="H18" s="34"/>
      <c r="I18" s="46" t="str">
        <f>'Start Page - Table 1 - Table 1'!B7</f>
        <v>Power Cleans</v>
      </c>
      <c r="J18" s="46"/>
      <c r="K18" s="34"/>
      <c r="L18" s="46" t="str">
        <f>'Start Page - Table 1 - Table 1'!B7</f>
        <v>Power Cleans</v>
      </c>
      <c r="M18" s="46"/>
      <c r="N18" s="34"/>
    </row>
    <row r="19" spans="1:14" ht="15.6">
      <c r="A19" s="30"/>
      <c r="B19" s="42">
        <f>'Month 3'!B19+10</f>
        <v>30</v>
      </c>
      <c r="C19" s="3">
        <f>CEILING(B19*0.9,5)</f>
        <v>30</v>
      </c>
      <c r="D19" s="33"/>
      <c r="E19" s="30"/>
      <c r="F19" s="3">
        <f>C19</f>
        <v>30</v>
      </c>
      <c r="G19" s="33"/>
      <c r="H19" s="30"/>
      <c r="I19" s="3">
        <f>C19</f>
        <v>30</v>
      </c>
      <c r="J19" s="33"/>
      <c r="K19" s="30"/>
      <c r="L19" s="3">
        <f>C19</f>
        <v>30</v>
      </c>
      <c r="M19" s="33"/>
      <c r="N19" s="30"/>
    </row>
    <row r="20" spans="1:14">
      <c r="A20" s="30"/>
      <c r="B20" s="31"/>
      <c r="C20" s="37" t="s">
        <v>1</v>
      </c>
      <c r="D20" s="38" t="s">
        <v>3</v>
      </c>
      <c r="E20" s="30"/>
      <c r="F20" s="37" t="s">
        <v>1</v>
      </c>
      <c r="G20" s="38" t="s">
        <v>3</v>
      </c>
      <c r="H20" s="30"/>
      <c r="I20" s="37" t="s">
        <v>1</v>
      </c>
      <c r="J20" s="38" t="s">
        <v>3</v>
      </c>
      <c r="K20" s="30"/>
      <c r="L20" s="37" t="s">
        <v>1</v>
      </c>
      <c r="M20" s="38" t="s">
        <v>3</v>
      </c>
      <c r="N20" s="30"/>
    </row>
    <row r="21" spans="1:14">
      <c r="A21" s="30"/>
      <c r="B21" s="31" t="s">
        <v>15</v>
      </c>
      <c r="C21" s="37">
        <v>5</v>
      </c>
      <c r="D21" s="31">
        <f>CEILING($C$19*0.4,5)</f>
        <v>15</v>
      </c>
      <c r="E21" s="30"/>
      <c r="F21" s="37">
        <v>5</v>
      </c>
      <c r="G21" s="31">
        <f>CEILING($C$19*0.4,5)</f>
        <v>15</v>
      </c>
      <c r="H21" s="30"/>
      <c r="I21" s="37">
        <v>5</v>
      </c>
      <c r="J21" s="31">
        <f>CEILING($C$19*0.4,5)</f>
        <v>15</v>
      </c>
      <c r="K21" s="30"/>
      <c r="L21" s="37"/>
      <c r="M21" s="38"/>
      <c r="N21" s="30"/>
    </row>
    <row r="22" spans="1:14">
      <c r="A22" s="30"/>
      <c r="B22" s="31" t="s">
        <v>15</v>
      </c>
      <c r="C22" s="37">
        <v>5</v>
      </c>
      <c r="D22" s="31">
        <f>CEILING($C$19*0.5,5)</f>
        <v>15</v>
      </c>
      <c r="E22" s="30"/>
      <c r="F22" s="37">
        <v>5</v>
      </c>
      <c r="G22" s="31">
        <f>CEILING($C$19*0.5,5)</f>
        <v>15</v>
      </c>
      <c r="H22" s="30"/>
      <c r="I22" s="37">
        <v>5</v>
      </c>
      <c r="J22" s="31">
        <f>CEILING($C$19*0.5,5)</f>
        <v>15</v>
      </c>
      <c r="K22" s="30"/>
      <c r="L22" s="37"/>
      <c r="M22" s="38"/>
      <c r="N22" s="30"/>
    </row>
    <row r="23" spans="1:14">
      <c r="A23" s="30"/>
      <c r="B23" s="39" t="s">
        <v>15</v>
      </c>
      <c r="C23" s="40">
        <v>3</v>
      </c>
      <c r="D23" s="39">
        <f>CEILING($C$19*0.6,5)</f>
        <v>20</v>
      </c>
      <c r="E23" s="30"/>
      <c r="F23" s="40">
        <v>3</v>
      </c>
      <c r="G23" s="39">
        <f>CEILING($C$19*0.6,5)</f>
        <v>20</v>
      </c>
      <c r="H23" s="30"/>
      <c r="I23" s="40">
        <v>3</v>
      </c>
      <c r="J23" s="39">
        <f>CEILING($C$19*0.6,5)</f>
        <v>20</v>
      </c>
      <c r="K23" s="30"/>
      <c r="L23" s="40"/>
      <c r="M23" s="39"/>
      <c r="N23" s="30"/>
    </row>
    <row r="24" spans="1:14">
      <c r="A24" s="30"/>
      <c r="B24" s="31" t="s">
        <v>16</v>
      </c>
      <c r="C24" s="32">
        <v>5</v>
      </c>
      <c r="D24" s="31">
        <f>CEILING($C$19*0.65,5)</f>
        <v>20</v>
      </c>
      <c r="E24" s="30"/>
      <c r="F24" s="32">
        <v>3</v>
      </c>
      <c r="G24" s="31">
        <f>CEILING($C$19*0.7,5)</f>
        <v>25</v>
      </c>
      <c r="H24" s="30"/>
      <c r="I24" s="32">
        <v>5</v>
      </c>
      <c r="J24" s="31">
        <f>CEILING($C$19*0.75,5)</f>
        <v>25</v>
      </c>
      <c r="K24" s="30"/>
      <c r="L24" s="32">
        <v>5</v>
      </c>
      <c r="M24" s="31">
        <f>CEILING($C$19*0.4,5)</f>
        <v>15</v>
      </c>
      <c r="N24" s="30"/>
    </row>
    <row r="25" spans="1:14">
      <c r="A25" s="30"/>
      <c r="B25" s="31" t="s">
        <v>16</v>
      </c>
      <c r="C25" s="32">
        <v>5</v>
      </c>
      <c r="D25" s="31">
        <f>CEILING($C$19*0.75,5)</f>
        <v>25</v>
      </c>
      <c r="E25" s="30"/>
      <c r="F25" s="32">
        <v>3</v>
      </c>
      <c r="G25" s="31">
        <f>CEILING($C$19*0.8,5)</f>
        <v>25</v>
      </c>
      <c r="H25" s="30"/>
      <c r="I25" s="32">
        <v>3</v>
      </c>
      <c r="J25" s="31">
        <f>CEILING($C$19*0.85,5)</f>
        <v>30</v>
      </c>
      <c r="K25" s="30"/>
      <c r="L25" s="32">
        <v>5</v>
      </c>
      <c r="M25" s="31">
        <f>CEILING($C$19*0.5,5)</f>
        <v>15</v>
      </c>
      <c r="N25" s="30"/>
    </row>
    <row r="26" spans="1:14">
      <c r="A26" s="30"/>
      <c r="B26" s="31" t="s">
        <v>16</v>
      </c>
      <c r="C26" s="31" t="s">
        <v>7</v>
      </c>
      <c r="D26" s="31">
        <f>CEILING($C$19*0.85,5)</f>
        <v>30</v>
      </c>
      <c r="E26" s="30"/>
      <c r="F26" s="31" t="s">
        <v>19</v>
      </c>
      <c r="G26" s="31">
        <f>CEILING($C$19*0.89,5)</f>
        <v>30</v>
      </c>
      <c r="H26" s="30"/>
      <c r="I26" s="31" t="s">
        <v>20</v>
      </c>
      <c r="J26" s="31">
        <f>CEILING($C$19*0.95,5)</f>
        <v>30</v>
      </c>
      <c r="K26" s="30"/>
      <c r="L26" s="32">
        <v>5</v>
      </c>
      <c r="M26" s="31">
        <f>CEILING($C$19*0.6,5)</f>
        <v>20</v>
      </c>
      <c r="N26" s="30"/>
    </row>
    <row r="27" spans="1:14" ht="12.75" customHeight="1">
      <c r="A27" s="30"/>
      <c r="B27" s="31"/>
      <c r="C27" s="32"/>
      <c r="D27" s="33"/>
      <c r="E27" s="30"/>
      <c r="F27" s="32"/>
      <c r="G27" s="33"/>
      <c r="H27" s="30"/>
      <c r="I27" s="32"/>
      <c r="J27" s="33"/>
      <c r="K27" s="30"/>
      <c r="L27" s="48" t="s">
        <v>9</v>
      </c>
      <c r="M27" s="48"/>
      <c r="N27" s="30"/>
    </row>
    <row r="28" spans="1:14" s="5" customFormat="1" ht="15.6">
      <c r="A28" s="34"/>
      <c r="B28" s="35" t="s">
        <v>8</v>
      </c>
      <c r="C28" s="46" t="str">
        <f>'Start Page - Table 1 - Table 1'!B8</f>
        <v>Push Press</v>
      </c>
      <c r="D28" s="46"/>
      <c r="E28" s="34"/>
      <c r="F28" s="46" t="str">
        <f>'Start Page - Table 1 - Table 1'!B8</f>
        <v>Push Press</v>
      </c>
      <c r="G28" s="46"/>
      <c r="H28" s="34"/>
      <c r="I28" s="46" t="str">
        <f>'Start Page - Table 1 - Table 1'!B8</f>
        <v>Push Press</v>
      </c>
      <c r="J28" s="46"/>
      <c r="K28" s="34"/>
      <c r="L28" s="46" t="str">
        <f>'Start Page - Table 1 - Table 1'!B8</f>
        <v>Push Press</v>
      </c>
      <c r="M28" s="46"/>
      <c r="N28" s="34"/>
    </row>
    <row r="29" spans="1:14" ht="15.6">
      <c r="A29" s="30"/>
      <c r="B29" s="42">
        <f>'Month 3'!B29+10</f>
        <v>30</v>
      </c>
      <c r="C29" s="3">
        <f>CEILING(B29*0.9,5)</f>
        <v>30</v>
      </c>
      <c r="D29" s="33"/>
      <c r="E29" s="30"/>
      <c r="F29" s="3">
        <f>C29</f>
        <v>30</v>
      </c>
      <c r="G29" s="33"/>
      <c r="H29" s="30"/>
      <c r="I29" s="3">
        <f>C29</f>
        <v>30</v>
      </c>
      <c r="J29" s="33"/>
      <c r="K29" s="30"/>
      <c r="L29" s="3">
        <f>C29</f>
        <v>30</v>
      </c>
      <c r="M29" s="33"/>
      <c r="N29" s="30"/>
    </row>
    <row r="30" spans="1:14">
      <c r="A30" s="30"/>
      <c r="B30" s="31"/>
      <c r="C30" s="37" t="s">
        <v>1</v>
      </c>
      <c r="D30" s="38" t="s">
        <v>3</v>
      </c>
      <c r="E30" s="30"/>
      <c r="F30" s="37" t="s">
        <v>1</v>
      </c>
      <c r="G30" s="38" t="s">
        <v>3</v>
      </c>
      <c r="H30" s="30"/>
      <c r="I30" s="37" t="s">
        <v>1</v>
      </c>
      <c r="J30" s="38" t="s">
        <v>3</v>
      </c>
      <c r="K30" s="30"/>
      <c r="L30" s="37" t="s">
        <v>1</v>
      </c>
      <c r="M30" s="38" t="s">
        <v>3</v>
      </c>
      <c r="N30" s="30"/>
    </row>
    <row r="31" spans="1:14">
      <c r="A31" s="30"/>
      <c r="B31" s="31" t="s">
        <v>15</v>
      </c>
      <c r="C31" s="37">
        <v>5</v>
      </c>
      <c r="D31" s="31">
        <f>CEILING($C$29*0.4,5)</f>
        <v>15</v>
      </c>
      <c r="E31" s="30"/>
      <c r="F31" s="37">
        <v>5</v>
      </c>
      <c r="G31" s="31">
        <f>CEILING($C$29*0.4,5)</f>
        <v>15</v>
      </c>
      <c r="H31" s="30"/>
      <c r="I31" s="37">
        <v>5</v>
      </c>
      <c r="J31" s="31">
        <f>CEILING($C$29*0.4,5)</f>
        <v>15</v>
      </c>
      <c r="K31" s="30"/>
      <c r="L31" s="37"/>
      <c r="M31" s="38"/>
      <c r="N31" s="30"/>
    </row>
    <row r="32" spans="1:14">
      <c r="A32" s="30"/>
      <c r="B32" s="31" t="s">
        <v>15</v>
      </c>
      <c r="C32" s="37">
        <v>5</v>
      </c>
      <c r="D32" s="31">
        <f>CEILING($C$29*0.5,5)</f>
        <v>15</v>
      </c>
      <c r="E32" s="30"/>
      <c r="F32" s="37">
        <v>5</v>
      </c>
      <c r="G32" s="31">
        <f>CEILING($C$29*0.5,5)</f>
        <v>15</v>
      </c>
      <c r="H32" s="30"/>
      <c r="I32" s="37">
        <v>5</v>
      </c>
      <c r="J32" s="31">
        <f>CEILING($C$29*0.5,5)</f>
        <v>15</v>
      </c>
      <c r="K32" s="30"/>
      <c r="L32" s="37"/>
      <c r="M32" s="38"/>
      <c r="N32" s="30"/>
    </row>
    <row r="33" spans="1:14">
      <c r="A33" s="30"/>
      <c r="B33" s="39" t="s">
        <v>15</v>
      </c>
      <c r="C33" s="40">
        <v>3</v>
      </c>
      <c r="D33" s="39">
        <f>CEILING($C$29*0.6,5)</f>
        <v>20</v>
      </c>
      <c r="E33" s="30"/>
      <c r="F33" s="40">
        <v>3</v>
      </c>
      <c r="G33" s="39">
        <f>CEILING($C$29*0.6,5)</f>
        <v>20</v>
      </c>
      <c r="H33" s="30"/>
      <c r="I33" s="40">
        <v>3</v>
      </c>
      <c r="J33" s="39">
        <f>CEILING($C$29*0.6,5)</f>
        <v>20</v>
      </c>
      <c r="K33" s="30"/>
      <c r="L33" s="40"/>
      <c r="M33" s="41"/>
      <c r="N33" s="30"/>
    </row>
    <row r="34" spans="1:14">
      <c r="A34" s="30"/>
      <c r="B34" s="31" t="s">
        <v>16</v>
      </c>
      <c r="C34" s="32">
        <v>5</v>
      </c>
      <c r="D34" s="31">
        <f>CEILING($C$29*0.65,5)</f>
        <v>20</v>
      </c>
      <c r="E34" s="30"/>
      <c r="F34" s="32">
        <v>3</v>
      </c>
      <c r="G34" s="31">
        <f>CEILING($C$29*0.7,5)</f>
        <v>25</v>
      </c>
      <c r="H34" s="30"/>
      <c r="I34" s="32">
        <v>5</v>
      </c>
      <c r="J34" s="31">
        <f>CEILING($C$29*0.75,5)</f>
        <v>25</v>
      </c>
      <c r="K34" s="30"/>
      <c r="L34" s="32">
        <v>5</v>
      </c>
      <c r="M34" s="31">
        <f>CEILING($C$29*0.4,5)</f>
        <v>15</v>
      </c>
      <c r="N34" s="30"/>
    </row>
    <row r="35" spans="1:14">
      <c r="A35" s="30"/>
      <c r="B35" s="31" t="s">
        <v>16</v>
      </c>
      <c r="C35" s="32">
        <v>5</v>
      </c>
      <c r="D35" s="31">
        <f>CEILING($C$29*0.75,5)</f>
        <v>25</v>
      </c>
      <c r="E35" s="30"/>
      <c r="F35" s="32">
        <v>3</v>
      </c>
      <c r="G35" s="31">
        <f>CEILING($C$29*0.8,5)</f>
        <v>25</v>
      </c>
      <c r="H35" s="30"/>
      <c r="I35" s="32">
        <v>3</v>
      </c>
      <c r="J35" s="31">
        <f>CEILING($C$29*0.85,5)</f>
        <v>30</v>
      </c>
      <c r="K35" s="30"/>
      <c r="L35" s="32">
        <v>5</v>
      </c>
      <c r="M35" s="31">
        <f>CEILING($C$29*0.5,5)</f>
        <v>15</v>
      </c>
      <c r="N35" s="30"/>
    </row>
    <row r="36" spans="1:14">
      <c r="A36" s="30"/>
      <c r="B36" s="31" t="s">
        <v>16</v>
      </c>
      <c r="C36" s="31" t="s">
        <v>7</v>
      </c>
      <c r="D36" s="31">
        <f>CEILING($C$29*0.85,5)</f>
        <v>30</v>
      </c>
      <c r="E36" s="30"/>
      <c r="F36" s="31" t="s">
        <v>19</v>
      </c>
      <c r="G36" s="31">
        <f>CEILING($C$29*0.9,5)</f>
        <v>30</v>
      </c>
      <c r="H36" s="30"/>
      <c r="I36" s="31" t="s">
        <v>20</v>
      </c>
      <c r="J36" s="31">
        <f>CEILING($C$29*0.95,5)</f>
        <v>30</v>
      </c>
      <c r="K36" s="30"/>
      <c r="L36" s="32">
        <v>5</v>
      </c>
      <c r="M36" s="31">
        <f>CEILING($C$29*0.6,5)</f>
        <v>20</v>
      </c>
      <c r="N36" s="30"/>
    </row>
    <row r="37" spans="1:14" ht="12.75" customHeight="1">
      <c r="A37" s="30"/>
      <c r="B37" s="31"/>
      <c r="C37" s="32"/>
      <c r="D37" s="33"/>
      <c r="E37" s="30"/>
      <c r="F37" s="30"/>
      <c r="G37" s="30"/>
      <c r="H37" s="30"/>
      <c r="I37" s="30"/>
      <c r="J37" s="30"/>
      <c r="K37" s="30"/>
      <c r="L37" s="48" t="s">
        <v>9</v>
      </c>
      <c r="M37" s="48"/>
      <c r="N37" s="30"/>
    </row>
    <row r="38" spans="1:14" s="5" customFormat="1" ht="15.6">
      <c r="A38" s="34"/>
      <c r="B38" s="35" t="s">
        <v>8</v>
      </c>
      <c r="C38" s="46" t="str">
        <f>'Start Page - Table 1 - Table 1'!B9</f>
        <v>Deadlift</v>
      </c>
      <c r="D38" s="46"/>
      <c r="E38" s="34"/>
      <c r="F38" s="46" t="str">
        <f>'Start Page - Table 1 - Table 1'!B9</f>
        <v>Deadlift</v>
      </c>
      <c r="G38" s="46"/>
      <c r="H38" s="34"/>
      <c r="I38" s="46" t="str">
        <f>'Start Page - Table 1 - Table 1'!B9</f>
        <v>Deadlift</v>
      </c>
      <c r="J38" s="46"/>
      <c r="K38" s="34"/>
      <c r="L38" s="46" t="str">
        <f>'Start Page - Table 1 - Table 1'!B9</f>
        <v>Deadlift</v>
      </c>
      <c r="M38" s="46"/>
      <c r="N38" s="34"/>
    </row>
    <row r="39" spans="1:14" ht="15.6">
      <c r="A39" s="30"/>
      <c r="B39" s="42">
        <f>'Month 3'!B39+5</f>
        <v>15</v>
      </c>
      <c r="C39" s="3">
        <f>CEILING(B39*0.9,5)</f>
        <v>15</v>
      </c>
      <c r="D39" s="33"/>
      <c r="E39" s="30"/>
      <c r="F39" s="3">
        <f>C39</f>
        <v>15</v>
      </c>
      <c r="G39" s="33"/>
      <c r="H39" s="30"/>
      <c r="I39" s="3">
        <f>C39</f>
        <v>15</v>
      </c>
      <c r="J39" s="33"/>
      <c r="K39" s="30"/>
      <c r="L39" s="3">
        <f>C39</f>
        <v>15</v>
      </c>
      <c r="M39" s="33"/>
      <c r="N39" s="30"/>
    </row>
    <row r="40" spans="1:14">
      <c r="A40" s="30"/>
      <c r="B40" s="31"/>
      <c r="C40" s="37" t="s">
        <v>1</v>
      </c>
      <c r="D40" s="38" t="s">
        <v>3</v>
      </c>
      <c r="E40" s="30"/>
      <c r="F40" s="37" t="s">
        <v>1</v>
      </c>
      <c r="G40" s="38" t="s">
        <v>3</v>
      </c>
      <c r="H40" s="30"/>
      <c r="I40" s="37" t="s">
        <v>1</v>
      </c>
      <c r="J40" s="38" t="s">
        <v>3</v>
      </c>
      <c r="K40" s="30"/>
      <c r="L40" s="37" t="s">
        <v>1</v>
      </c>
      <c r="M40" s="38" t="s">
        <v>3</v>
      </c>
      <c r="N40" s="30"/>
    </row>
    <row r="41" spans="1:14">
      <c r="A41" s="30"/>
      <c r="B41" s="31" t="s">
        <v>15</v>
      </c>
      <c r="C41" s="37">
        <v>5</v>
      </c>
      <c r="D41" s="31">
        <f>CEILING($C$39*0.4,5)</f>
        <v>10</v>
      </c>
      <c r="E41" s="30"/>
      <c r="F41" s="37">
        <v>5</v>
      </c>
      <c r="G41" s="31">
        <f>CEILING($C$39*0.4,5)</f>
        <v>10</v>
      </c>
      <c r="H41" s="30"/>
      <c r="I41" s="37">
        <v>5</v>
      </c>
      <c r="J41" s="31">
        <f>CEILING($C$39*0.4,5)</f>
        <v>10</v>
      </c>
      <c r="K41" s="30"/>
      <c r="L41" s="37"/>
      <c r="M41" s="38"/>
      <c r="N41" s="30"/>
    </row>
    <row r="42" spans="1:14">
      <c r="A42" s="30"/>
      <c r="B42" s="31" t="s">
        <v>15</v>
      </c>
      <c r="C42" s="37">
        <v>5</v>
      </c>
      <c r="D42" s="31">
        <f>CEILING($C$39*0.5,5)</f>
        <v>10</v>
      </c>
      <c r="E42" s="30"/>
      <c r="F42" s="37">
        <v>5</v>
      </c>
      <c r="G42" s="31">
        <f>CEILING($C$39*0.5,5)</f>
        <v>10</v>
      </c>
      <c r="H42" s="30"/>
      <c r="I42" s="37">
        <v>5</v>
      </c>
      <c r="J42" s="31">
        <f>CEILING($C$39*0.5,5)</f>
        <v>10</v>
      </c>
      <c r="K42" s="30"/>
      <c r="L42" s="37"/>
      <c r="M42" s="38"/>
      <c r="N42" s="30"/>
    </row>
    <row r="43" spans="1:14">
      <c r="A43" s="30"/>
      <c r="B43" s="39" t="s">
        <v>15</v>
      </c>
      <c r="C43" s="40">
        <v>3</v>
      </c>
      <c r="D43" s="39">
        <f>CEILING($C$39*0.6,5)</f>
        <v>10</v>
      </c>
      <c r="E43" s="30"/>
      <c r="F43" s="40">
        <v>3</v>
      </c>
      <c r="G43" s="39">
        <f>CEILING($C$39*0.6,5)</f>
        <v>10</v>
      </c>
      <c r="H43" s="30"/>
      <c r="I43" s="40">
        <v>3</v>
      </c>
      <c r="J43" s="39">
        <f>CEILING($C$39*0.6,5)</f>
        <v>10</v>
      </c>
      <c r="K43" s="30"/>
      <c r="L43" s="40"/>
      <c r="M43" s="41"/>
      <c r="N43" s="30"/>
    </row>
    <row r="44" spans="1:14">
      <c r="A44" s="30"/>
      <c r="B44" s="31" t="s">
        <v>16</v>
      </c>
      <c r="C44" s="32">
        <v>5</v>
      </c>
      <c r="D44" s="31">
        <f>CEILING($C$39*0.65,5)</f>
        <v>10</v>
      </c>
      <c r="E44" s="30"/>
      <c r="F44" s="32">
        <v>3</v>
      </c>
      <c r="G44" s="31">
        <f>CEILING($C$39*0.7,5)</f>
        <v>15</v>
      </c>
      <c r="H44" s="30"/>
      <c r="I44" s="32">
        <v>5</v>
      </c>
      <c r="J44" s="31">
        <f>CEILING($C$39*0.75,5)</f>
        <v>15</v>
      </c>
      <c r="K44" s="30"/>
      <c r="L44" s="32">
        <v>5</v>
      </c>
      <c r="M44" s="31">
        <f>CEILING($C$39*0.4,5)</f>
        <v>10</v>
      </c>
      <c r="N44" s="30"/>
    </row>
    <row r="45" spans="1:14">
      <c r="A45" s="30"/>
      <c r="B45" s="31" t="s">
        <v>16</v>
      </c>
      <c r="C45" s="32">
        <v>5</v>
      </c>
      <c r="D45" s="31">
        <f>CEILING($C$39*0.75,5)</f>
        <v>15</v>
      </c>
      <c r="E45" s="30"/>
      <c r="F45" s="32">
        <v>3</v>
      </c>
      <c r="G45" s="31">
        <f>CEILING($C$39*0.8,5)</f>
        <v>15</v>
      </c>
      <c r="H45" s="30"/>
      <c r="I45" s="32">
        <v>3</v>
      </c>
      <c r="J45" s="31">
        <f>CEILING($C$39*0.85,5)</f>
        <v>15</v>
      </c>
      <c r="K45" s="30"/>
      <c r="L45" s="32">
        <v>5</v>
      </c>
      <c r="M45" s="31">
        <f>CEILING($C$39*0.5,5)</f>
        <v>10</v>
      </c>
      <c r="N45" s="30"/>
    </row>
    <row r="46" spans="1:14">
      <c r="A46" s="30"/>
      <c r="B46" s="31" t="s">
        <v>16</v>
      </c>
      <c r="C46" s="31" t="s">
        <v>7</v>
      </c>
      <c r="D46" s="31">
        <f>CEILING($C$39*0.85,5)</f>
        <v>15</v>
      </c>
      <c r="E46" s="30"/>
      <c r="F46" s="31" t="s">
        <v>19</v>
      </c>
      <c r="G46" s="31">
        <f>CEILING($C$39*0.9,5)</f>
        <v>15</v>
      </c>
      <c r="H46" s="30"/>
      <c r="I46" s="31" t="s">
        <v>20</v>
      </c>
      <c r="J46" s="31">
        <f>CEILING($C$39*0.95,5)</f>
        <v>15</v>
      </c>
      <c r="K46" s="30"/>
      <c r="L46" s="32">
        <v>5</v>
      </c>
      <c r="M46" s="31">
        <f>CEILING($C$39*0.6,5)</f>
        <v>10</v>
      </c>
      <c r="N46" s="30"/>
    </row>
    <row r="47" spans="1:14" ht="12.75" customHeight="1">
      <c r="A47" s="30"/>
      <c r="B47" s="31"/>
      <c r="C47" s="32"/>
      <c r="D47" s="33"/>
      <c r="E47" s="30"/>
      <c r="F47" s="30"/>
      <c r="G47" s="30"/>
      <c r="H47" s="30"/>
      <c r="I47" s="30"/>
      <c r="J47" s="30"/>
      <c r="K47" s="30"/>
      <c r="L47" s="30"/>
      <c r="M47" s="30"/>
      <c r="N47" s="30"/>
    </row>
  </sheetData>
  <sheetProtection sheet="1" objects="1" scenarios="1"/>
  <mergeCells count="24">
    <mergeCell ref="C28:D28"/>
    <mergeCell ref="F28:G28"/>
    <mergeCell ref="I28:J28"/>
    <mergeCell ref="L28:M28"/>
    <mergeCell ref="L17:M17"/>
    <mergeCell ref="C18:D18"/>
    <mergeCell ref="F18:G18"/>
    <mergeCell ref="I18:J18"/>
    <mergeCell ref="L18:M18"/>
    <mergeCell ref="L27:M27"/>
    <mergeCell ref="C38:D38"/>
    <mergeCell ref="F38:G38"/>
    <mergeCell ref="I38:J38"/>
    <mergeCell ref="L38:M38"/>
    <mergeCell ref="L37:M37"/>
    <mergeCell ref="B2:D2"/>
    <mergeCell ref="C8:D8"/>
    <mergeCell ref="F8:G8"/>
    <mergeCell ref="I8:J8"/>
    <mergeCell ref="L8:M8"/>
    <mergeCell ref="F2:G2"/>
    <mergeCell ref="I2:J2"/>
    <mergeCell ref="L2:M2"/>
    <mergeCell ref="L7:M7"/>
  </mergeCells>
  <pageMargins left="0.7" right="0.7" top="0.75" bottom="0.75" header="0.3" footer="0.3"/>
  <pageSetup orientation="portrait" r:id="rId1"/>
  <headerFooter>
    <oddHeader>&amp;C&amp;"-,Bold"&amp;14&amp;A</oddHeader>
  </headerFooter>
</worksheet>
</file>

<file path=xl/worksheets/sheet6.xml><?xml version="1.0" encoding="utf-8"?>
<worksheet xmlns="http://schemas.openxmlformats.org/spreadsheetml/2006/main" xmlns:r="http://schemas.openxmlformats.org/officeDocument/2006/relationships">
  <dimension ref="B1:E10"/>
  <sheetViews>
    <sheetView showGridLines="0" workbookViewId="0">
      <selection activeCell="B20" sqref="B20"/>
    </sheetView>
  </sheetViews>
  <sheetFormatPr defaultRowHeight="14.4"/>
  <cols>
    <col min="1" max="1" width="1.109375" customWidth="1"/>
    <col min="2" max="2" width="64.44140625" customWidth="1"/>
    <col min="3" max="3" width="1.5546875" customWidth="1"/>
    <col min="4" max="4" width="5.5546875" customWidth="1"/>
    <col min="5" max="5" width="16" customWidth="1"/>
  </cols>
  <sheetData>
    <row r="1" spans="2:5">
      <c r="B1" s="6" t="s">
        <v>17</v>
      </c>
      <c r="C1" s="7"/>
      <c r="D1" s="12"/>
      <c r="E1" s="12"/>
    </row>
    <row r="2" spans="2:5">
      <c r="B2" s="6" t="s">
        <v>18</v>
      </c>
      <c r="C2" s="7"/>
      <c r="D2" s="12"/>
      <c r="E2" s="12"/>
    </row>
    <row r="3" spans="2:5">
      <c r="B3" s="8"/>
      <c r="C3" s="8"/>
      <c r="D3" s="13"/>
      <c r="E3" s="13"/>
    </row>
    <row r="4" spans="2:5" ht="43.2">
      <c r="B4" s="9" t="s">
        <v>11</v>
      </c>
      <c r="C4" s="8"/>
      <c r="D4" s="13"/>
      <c r="E4" s="13"/>
    </row>
    <row r="5" spans="2:5">
      <c r="B5" s="8"/>
      <c r="C5" s="8"/>
      <c r="D5" s="13"/>
      <c r="E5" s="13"/>
    </row>
    <row r="6" spans="2:5">
      <c r="B6" s="6" t="s">
        <v>12</v>
      </c>
      <c r="C6" s="7"/>
      <c r="D6" s="12"/>
      <c r="E6" s="14" t="s">
        <v>13</v>
      </c>
    </row>
    <row r="7" spans="2:5" ht="15" thickBot="1">
      <c r="B7" s="8"/>
      <c r="C7" s="8"/>
      <c r="D7" s="13"/>
      <c r="E7" s="13"/>
    </row>
    <row r="8" spans="2:5" ht="43.8" thickBot="1">
      <c r="B8" s="10" t="s">
        <v>14</v>
      </c>
      <c r="C8" s="11"/>
      <c r="D8" s="15"/>
      <c r="E8" s="16">
        <v>8</v>
      </c>
    </row>
    <row r="9" spans="2:5">
      <c r="B9" s="8"/>
      <c r="C9" s="8"/>
      <c r="D9" s="13"/>
      <c r="E9" s="13"/>
    </row>
    <row r="10" spans="2:5">
      <c r="B10" s="8"/>
      <c r="C10" s="8"/>
      <c r="D10" s="13"/>
      <c r="E10" s="1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Start Page - Table 1 - Table 1</vt:lpstr>
      <vt:lpstr>Month 1</vt:lpstr>
      <vt:lpstr>Month 2</vt:lpstr>
      <vt:lpstr>Month 3</vt:lpstr>
      <vt:lpstr>Month 4</vt:lpstr>
      <vt:lpstr>Compatibility Report</vt:lpstr>
      <vt:lpstr>Sheet1</vt:lpstr>
    </vt:vector>
  </TitlesOfParts>
  <Company>State of Indiana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TTorrence7164</dc:creator>
  <cp:lastModifiedBy>trahealth</cp:lastModifiedBy>
  <cp:lastPrinted>2013-12-12T15:31:55Z</cp:lastPrinted>
  <dcterms:created xsi:type="dcterms:W3CDTF">2011-04-28T17:34:37Z</dcterms:created>
  <dcterms:modified xsi:type="dcterms:W3CDTF">2013-12-12T15:32:06Z</dcterms:modified>
</cp:coreProperties>
</file>